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สรุป" sheetId="1" r:id="rId4"/>
    <sheet state="visible" name="ดอกเบี้ยบ้านธนาคารปัจจุบัน" sheetId="2" r:id="rId5"/>
    <sheet state="visible" name="ดอกเบี้ยรีไฟแนนซ์บ้าน" sheetId="3" r:id="rId6"/>
  </sheets>
  <definedNames/>
  <calcPr/>
</workbook>
</file>

<file path=xl/sharedStrings.xml><?xml version="1.0" encoding="utf-8"?>
<sst xmlns="http://schemas.openxmlformats.org/spreadsheetml/2006/main" count="75" uniqueCount="37">
  <si>
    <t>ตารางคำนวณดอกเบี้ยรีไฟแนนซ์บ้าน</t>
  </si>
  <si>
    <t>ยอดหนี้คงเหลือ</t>
  </si>
  <si>
    <t>3 ปีแรก</t>
  </si>
  <si>
    <t>สินเชื่อบ้านธนาคารปัจจุบัน</t>
  </si>
  <si>
    <t>บาท</t>
  </si>
  <si>
    <t>ดอกเบี้ยที่ต้องจ่าย</t>
  </si>
  <si>
    <t>รวมเงินต้น+ดอกเบี้ย</t>
  </si>
  <si>
    <t>อัตราดอกเบี้ย</t>
  </si>
  <si>
    <t>ต่อปี</t>
  </si>
  <si>
    <t>รีไฟแนนซ์บ้านย้ายไปธนาคารใหม่</t>
  </si>
  <si>
    <t>อัตราดอกเบี้ย ปีที่ 1</t>
  </si>
  <si>
    <t>อัตราดอกเบี้ย ปีที่ 2</t>
  </si>
  <si>
    <t>อัตราดอกเบี้ย ปีที่ 3</t>
  </si>
  <si>
    <t>อัตราดอกเบี้ย ปีที่ 4 เป็นต้นไป</t>
  </si>
  <si>
    <t>สรุป รีไฟแนนซ์กับธนาคารไหน คุ้มที่สุด</t>
  </si>
  <si>
    <t>ประหยัดดอกเบี้ยได้</t>
  </si>
  <si>
    <t>คำแนะนำ</t>
  </si>
  <si>
    <r>
      <rPr>
        <rFont val="Arial"/>
        <color theme="1"/>
        <sz val="12.0"/>
      </rPr>
      <t xml:space="preserve">หากต้องการทราบยอดประหยัดเปรียบเทียบระหว่าง 2 โปรโมชั่น </t>
    </r>
    <r>
      <rPr>
        <rFont val="Arial"/>
        <b/>
        <color theme="1"/>
        <sz val="12.0"/>
        <u/>
      </rPr>
      <t>"ยอดผ่อนต่อเดือน"</t>
    </r>
    <r>
      <rPr>
        <rFont val="Arial"/>
        <color theme="1"/>
        <sz val="12.0"/>
      </rPr>
      <t xml:space="preserve"> ควรใช้เป็นยอดผ่อนที่เท่ากันทุกโปรโมชั่นธนาคาร</t>
    </r>
  </si>
  <si>
    <r>
      <rPr>
        <rFont val="Arial"/>
        <color theme="1"/>
        <sz val="12.0"/>
      </rPr>
      <t>ผลประหยัดเป็นเพียงการคำนวณยอดประหยัดเพียง 3 ปี เท่านั้นเพราะ</t>
    </r>
    <r>
      <rPr>
        <rFont val="Arial"/>
        <b/>
        <color theme="1"/>
        <sz val="12.0"/>
        <u/>
      </rPr>
      <t>เราควรทำการรีไฟแนนซ์ ลดดอกเบี้ยบ้าน ทุก 3 ปี</t>
    </r>
    <r>
      <rPr>
        <rFont val="Arial"/>
        <color theme="1"/>
        <sz val="12.0"/>
      </rPr>
      <t xml:space="preserve"> เพื่อลดอัตราดอกเบี้ยครับ </t>
    </r>
  </si>
  <si>
    <t>ข้อตกลงและเงื่อนไขการใช้ไฟล์ Excel คำนวณดอกเบี้ยรีไฟแนนซ์</t>
  </si>
  <si>
    <t>ทีมงานจัดทำไฟล์ Excel นี้ขึ้นมาเพื่อเป็นแนวทางการคำนวณอัตราดอกเบี้ยแบบลดต้นลดดอก เพื่อให้ผู้คนที่สนใจได้เข้ามาทดลองใส่ตัวเลขและคำนวณคร่าวๆโดยประมาณเท่านั้น 
อาจมีบางธนาคารที่เงื่อนไขการคำนวณไม่เหมือนกัน และบางธนาคารเงื่อนไขดอกเบี้ยแตกต่างออกไป ทางผู้จัดทำขอแจ้งให้ทราบว่าการคำนวณใน Excel นี้ไม่สามารถใช้เพื่อ
เป็นหลักฐานหรือเรียกร้องใดๆ และขอปฏิเสธความรับผิดกรณีมีการคำนวณผิดพลาดใดๆ</t>
  </si>
  <si>
    <t>เงินต้น</t>
  </si>
  <si>
    <t>เงินที่ชำระทั้งสิ้นรวม</t>
  </si>
  <si>
    <t xml:space="preserve">ดอกเบี้ยจ่ายรวม </t>
  </si>
  <si>
    <t>ยอดผ่อนต่อเดือน</t>
  </si>
  <si>
    <t>เงินต้นที่จ่ายรวม</t>
  </si>
  <si>
    <t>งวดที่</t>
  </si>
  <si>
    <t>จำนวนเงินที่ต้องชำระ</t>
  </si>
  <si>
    <t>จ่ายดอกเบี้ย</t>
  </si>
  <si>
    <t>หักเงินต้น</t>
  </si>
  <si>
    <t>ยอดเงินต้นคงเหลือ</t>
  </si>
  <si>
    <t>เงินที่ชำระทั้งสิ้น</t>
  </si>
  <si>
    <t>เงินต้นจ่ายรวม</t>
  </si>
  <si>
    <t xml:space="preserve">ปีที่ 1  ยอดผ่อนต่อเดือน </t>
  </si>
  <si>
    <t xml:space="preserve">ปีที่ 2  ยอดผ่อนต่อเดือน </t>
  </si>
  <si>
    <t xml:space="preserve">ปีที่ 3  ยอดผ่อนต่อเดือน </t>
  </si>
  <si>
    <t xml:space="preserve">ปีที่ 4 เป็นต้นไป  ยอดผ่อนต่อเดือน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</si>
</sst>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??_);_(@_)"/>
    <numFmt numFmtId="165" formatCode="_(* #,##0.00_);_(* \(#,##0.00\);_(* &quot;-&quot;??_);_(@_)"/>
  </numFmts>
  <fonts count="18">
    <font>
      <sz val="12.0"/>
      <color theme="1"/>
      <name val="Arial"/>
    </font>
    <font>
      <sz val="18.0"/>
      <color rgb="FF0093D7"/>
      <name val="Arial"/>
    </font>
    <font/>
    <font>
      <u/>
      <sz val="20.0"/>
      <color rgb="FF0093D7"/>
      <name val="Arial"/>
    </font>
    <font>
      <b/>
      <u/>
      <sz val="18.0"/>
      <color theme="9"/>
      <name val="Arial"/>
    </font>
    <font>
      <b/>
      <u/>
      <sz val="12.0"/>
      <color rgb="FF0093D7"/>
      <name val="Arial"/>
    </font>
    <font>
      <sz val="12.0"/>
      <color rgb="FFAEAAAA"/>
      <name val="Arial"/>
    </font>
    <font>
      <sz val="12.0"/>
      <color rgb="FFAEABAB"/>
      <name val="Arial"/>
    </font>
    <font>
      <sz val="20.0"/>
      <color theme="1"/>
      <name val="Calibri"/>
    </font>
    <font>
      <sz val="12.0"/>
      <color theme="1"/>
      <name val="Calibri"/>
    </font>
    <font>
      <sz val="12.0"/>
      <color theme="1"/>
    </font>
    <font>
      <color theme="1"/>
      <name val="Calibri"/>
    </font>
    <font>
      <b/>
      <sz val="12.0"/>
      <color rgb="FFFFFFFF"/>
      <name val="Calibri"/>
    </font>
    <font>
      <b/>
      <sz val="12.0"/>
      <color rgb="FFFFFFFF"/>
    </font>
    <font>
      <b/>
      <u/>
      <sz val="12.0"/>
      <color rgb="FFFF0000"/>
      <name val="Calibri"/>
    </font>
    <font>
      <b/>
      <u/>
      <sz val="12.0"/>
      <color theme="1"/>
      <name val="Calibri"/>
    </font>
    <font>
      <b/>
      <u/>
      <sz val="12.0"/>
      <color rgb="FFFF0000"/>
      <name val="Calibri"/>
    </font>
    <font>
      <b/>
      <u/>
      <sz val="12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3D85C6"/>
        <bgColor rgb="FF3D85C6"/>
      </patternFill>
    </fill>
    <fill>
      <patternFill patternType="solid">
        <fgColor rgb="FFCFE2F3"/>
        <bgColor rgb="FFCFE2F3"/>
      </patternFill>
    </fill>
  </fills>
  <borders count="35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/>
      <top/>
    </border>
    <border>
      <left/>
      <right style="thin">
        <color rgb="FF000000"/>
      </right>
      <top/>
    </border>
    <border>
      <left style="thin">
        <color rgb="FF000000"/>
      </left>
      <right/>
    </border>
    <border>
      <left/>
      <right style="thin">
        <color rgb="FF000000"/>
      </right>
    </border>
    <border>
      <left style="thin">
        <color rgb="FF000000"/>
      </left>
      <right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/>
      <top/>
      <bottom/>
    </border>
    <border>
      <right/>
      <top/>
      <bottom/>
    </border>
    <border>
      <top/>
      <bottom/>
    </border>
    <border>
      <left/>
      <right/>
      <top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right/>
      <top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/>
      <bottom/>
    </border>
    <border>
      <left/>
      <right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/>
      <bottom/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1" fillId="2" fontId="0" numFmtId="0" xfId="0" applyAlignment="1" applyBorder="1" applyFont="1">
      <alignment horizontal="center"/>
    </xf>
    <xf borderId="1" fillId="2" fontId="1" numFmtId="0" xfId="0" applyBorder="1" applyFont="1"/>
    <xf borderId="1" fillId="3" fontId="0" numFmtId="164" xfId="0" applyAlignment="1" applyBorder="1" applyFill="1" applyFont="1" applyNumberFormat="1">
      <alignment readingOrder="0"/>
    </xf>
    <xf borderId="2" fillId="4" fontId="0" numFmtId="0" xfId="0" applyAlignment="1" applyBorder="1" applyFill="1" applyFont="1">
      <alignment horizontal="center"/>
    </xf>
    <xf borderId="3" fillId="0" fontId="2" numFmtId="0" xfId="0" applyBorder="1" applyFont="1"/>
    <xf borderId="4" fillId="2" fontId="0" numFmtId="0" xfId="0" applyAlignment="1" applyBorder="1" applyFont="1">
      <alignment readingOrder="0"/>
    </xf>
    <xf borderId="5" fillId="2" fontId="0" numFmtId="0" xfId="0" applyBorder="1" applyFont="1"/>
    <xf borderId="5" fillId="2" fontId="0" numFmtId="164" xfId="0" applyBorder="1" applyFont="1" applyNumberFormat="1"/>
    <xf borderId="4" fillId="4" fontId="0" numFmtId="0" xfId="0" applyAlignment="1" applyBorder="1" applyFont="1">
      <alignment horizontal="center"/>
    </xf>
    <xf borderId="6" fillId="4" fontId="0" numFmtId="0" xfId="0" applyAlignment="1" applyBorder="1" applyFont="1">
      <alignment horizontal="center" readingOrder="0"/>
    </xf>
    <xf borderId="7" fillId="2" fontId="0" numFmtId="0" xfId="0" applyBorder="1" applyFont="1"/>
    <xf borderId="8" fillId="2" fontId="0" numFmtId="0" xfId="0" applyBorder="1" applyFont="1"/>
    <xf borderId="8" fillId="3" fontId="0" numFmtId="9" xfId="0" applyAlignment="1" applyBorder="1" applyFont="1" applyNumberFormat="1">
      <alignment readingOrder="0"/>
    </xf>
    <xf borderId="8" fillId="2" fontId="0" numFmtId="0" xfId="0" applyAlignment="1" applyBorder="1" applyFont="1">
      <alignment readingOrder="0"/>
    </xf>
    <xf borderId="7" fillId="5" fontId="0" numFmtId="164" xfId="0" applyAlignment="1" applyBorder="1" applyFill="1" applyFont="1" applyNumberFormat="1">
      <alignment horizontal="center" vertical="center"/>
    </xf>
    <xf borderId="9" fillId="5" fontId="0" numFmtId="164" xfId="0" applyAlignment="1" applyBorder="1" applyFont="1" applyNumberFormat="1">
      <alignment horizontal="center" vertical="center"/>
    </xf>
    <xf borderId="10" fillId="2" fontId="0" numFmtId="0" xfId="0" applyBorder="1" applyFont="1"/>
    <xf borderId="1" fillId="3" fontId="0" numFmtId="10" xfId="0" applyAlignment="1" applyBorder="1" applyFont="1" applyNumberFormat="1">
      <alignment readingOrder="0"/>
    </xf>
    <xf borderId="11" fillId="5" fontId="0" numFmtId="164" xfId="0" applyAlignment="1" applyBorder="1" applyFont="1" applyNumberFormat="1">
      <alignment horizontal="center" vertical="center"/>
    </xf>
    <xf borderId="12" fillId="5" fontId="0" numFmtId="164" xfId="0" applyAlignment="1" applyBorder="1" applyFont="1" applyNumberForma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8" fillId="3" fontId="0" numFmtId="10" xfId="0" applyAlignment="1" applyBorder="1" applyFont="1" applyNumberFormat="1">
      <alignment readingOrder="0"/>
    </xf>
    <xf borderId="15" fillId="0" fontId="2" numFmtId="0" xfId="0" applyBorder="1" applyFont="1"/>
    <xf borderId="16" fillId="0" fontId="2" numFmtId="0" xfId="0" applyBorder="1" applyFont="1"/>
    <xf borderId="1" fillId="2" fontId="3" numFmtId="0" xfId="0" applyBorder="1" applyFont="1"/>
    <xf borderId="1" fillId="4" fontId="0" numFmtId="0" xfId="0" applyAlignment="1" applyBorder="1" applyFont="1">
      <alignment horizontal="center"/>
    </xf>
    <xf borderId="1" fillId="0" fontId="0" numFmtId="0" xfId="0" applyAlignment="1" applyBorder="1" applyFont="1">
      <alignment horizontal="center" readingOrder="0"/>
    </xf>
    <xf borderId="1" fillId="2" fontId="0" numFmtId="0" xfId="0" applyAlignment="1" applyBorder="1" applyFont="1">
      <alignment readingOrder="0"/>
    </xf>
    <xf borderId="1" fillId="2" fontId="4" numFmtId="164" xfId="0" applyAlignment="1" applyBorder="1" applyFont="1" applyNumberFormat="1">
      <alignment horizontal="right"/>
    </xf>
    <xf borderId="1" fillId="0" fontId="0" numFmtId="164" xfId="0" applyAlignment="1" applyBorder="1" applyFont="1" applyNumberFormat="1">
      <alignment readingOrder="0"/>
    </xf>
    <xf borderId="1" fillId="0" fontId="0" numFmtId="0" xfId="0" applyBorder="1" applyFont="1"/>
    <xf borderId="1" fillId="2" fontId="5" numFmtId="0" xfId="0" applyBorder="1" applyFont="1"/>
    <xf borderId="17" fillId="6" fontId="6" numFmtId="0" xfId="0" applyBorder="1" applyFill="1" applyFont="1"/>
    <xf borderId="18" fillId="0" fontId="2" numFmtId="0" xfId="0" applyBorder="1" applyFont="1"/>
    <xf borderId="1" fillId="6" fontId="6" numFmtId="0" xfId="0" applyBorder="1" applyFont="1"/>
    <xf borderId="1" fillId="6" fontId="6" numFmtId="0" xfId="0" applyAlignment="1" applyBorder="1" applyFont="1">
      <alignment horizontal="center"/>
    </xf>
    <xf borderId="17" fillId="2" fontId="7" numFmtId="0" xfId="0" applyAlignment="1" applyBorder="1" applyFont="1">
      <alignment horizontal="left" shrinkToFit="0" wrapText="1"/>
    </xf>
    <xf borderId="19" fillId="0" fontId="2" numFmtId="0" xfId="0" applyBorder="1" applyFont="1"/>
    <xf borderId="17" fillId="2" fontId="8" numFmtId="165" xfId="0" applyAlignment="1" applyBorder="1" applyFont="1" applyNumberFormat="1">
      <alignment horizontal="left"/>
    </xf>
    <xf borderId="1" fillId="2" fontId="9" numFmtId="165" xfId="0" applyBorder="1" applyFont="1" applyNumberFormat="1"/>
    <xf borderId="20" fillId="2" fontId="10" numFmtId="165" xfId="0" applyBorder="1" applyFont="1" applyNumberFormat="1"/>
    <xf borderId="17" fillId="2" fontId="10" numFmtId="165" xfId="0" applyBorder="1" applyFont="1" applyNumberFormat="1"/>
    <xf borderId="21" fillId="2" fontId="10" numFmtId="10" xfId="0" applyBorder="1" applyFont="1" applyNumberFormat="1"/>
    <xf borderId="18" fillId="2" fontId="10" numFmtId="165" xfId="0" applyBorder="1" applyFont="1" applyNumberFormat="1"/>
    <xf borderId="1" fillId="2" fontId="9" numFmtId="164" xfId="0" applyBorder="1" applyFont="1" applyNumberFormat="1"/>
    <xf borderId="21" fillId="0" fontId="11" numFmtId="0" xfId="0" applyBorder="1" applyFont="1"/>
    <xf borderId="22" fillId="2" fontId="10" numFmtId="165" xfId="0" applyBorder="1" applyFont="1" applyNumberFormat="1"/>
    <xf borderId="23" fillId="2" fontId="10" numFmtId="164" xfId="0" applyAlignment="1" applyBorder="1" applyFont="1" applyNumberFormat="1">
      <alignment horizontal="center"/>
    </xf>
    <xf borderId="1" fillId="2" fontId="9" numFmtId="10" xfId="0" applyBorder="1" applyFont="1" applyNumberFormat="1"/>
    <xf borderId="24" fillId="0" fontId="2" numFmtId="0" xfId="0" applyBorder="1" applyFont="1"/>
    <xf borderId="23" fillId="2" fontId="10" numFmtId="164" xfId="0" applyAlignment="1" applyBorder="1" applyFont="1" applyNumberFormat="1">
      <alignment readingOrder="0"/>
    </xf>
    <xf borderId="25" fillId="2" fontId="9" numFmtId="164" xfId="0" applyBorder="1" applyFont="1" applyNumberFormat="1"/>
    <xf borderId="17" fillId="2" fontId="10" numFmtId="10" xfId="0" applyBorder="1" applyFont="1" applyNumberFormat="1"/>
    <xf borderId="26" fillId="2" fontId="9" numFmtId="164" xfId="0" applyBorder="1" applyFont="1" applyNumberFormat="1"/>
    <xf borderId="1" fillId="2" fontId="9" numFmtId="165" xfId="0" applyAlignment="1" applyBorder="1" applyFont="1" applyNumberFormat="1">
      <alignment readingOrder="0"/>
    </xf>
    <xf borderId="1" fillId="7" fontId="9" numFmtId="165" xfId="0" applyAlignment="1" applyBorder="1" applyFill="1" applyFont="1" applyNumberFormat="1">
      <alignment readingOrder="0"/>
    </xf>
    <xf borderId="23" fillId="2" fontId="10" numFmtId="165" xfId="0" applyAlignment="1" applyBorder="1" applyFont="1" applyNumberFormat="1">
      <alignment readingOrder="0"/>
    </xf>
    <xf borderId="23" fillId="2" fontId="9" numFmtId="3" xfId="0" applyBorder="1" applyFont="1" applyNumberFormat="1"/>
    <xf borderId="21" fillId="2" fontId="10" numFmtId="165" xfId="0" applyBorder="1" applyFont="1" applyNumberFormat="1"/>
    <xf borderId="27" fillId="2" fontId="10" numFmtId="165" xfId="0" applyBorder="1" applyFont="1" applyNumberFormat="1"/>
    <xf borderId="28" fillId="2" fontId="10" numFmtId="10" xfId="0" applyBorder="1" applyFont="1" applyNumberFormat="1"/>
    <xf borderId="29" fillId="8" fontId="12" numFmtId="164" xfId="0" applyAlignment="1" applyBorder="1" applyFill="1" applyFont="1" applyNumberFormat="1">
      <alignment horizontal="center"/>
    </xf>
    <xf borderId="30" fillId="8" fontId="12" numFmtId="165" xfId="0" applyAlignment="1" applyBorder="1" applyFont="1" applyNumberFormat="1">
      <alignment horizontal="center"/>
    </xf>
    <xf borderId="0" fillId="8" fontId="13" numFmtId="165" xfId="0" applyAlignment="1" applyFont="1" applyNumberFormat="1">
      <alignment horizontal="center"/>
    </xf>
    <xf borderId="31" fillId="8" fontId="12" numFmtId="165" xfId="0" applyAlignment="1" applyBorder="1" applyFont="1" applyNumberFormat="1">
      <alignment horizontal="center"/>
    </xf>
    <xf borderId="32" fillId="9" fontId="9" numFmtId="164" xfId="0" applyBorder="1" applyFill="1" applyFont="1" applyNumberFormat="1"/>
    <xf borderId="0" fillId="9" fontId="9" numFmtId="165" xfId="0" applyFont="1" applyNumberFormat="1"/>
    <xf borderId="33" fillId="9" fontId="9" numFmtId="165" xfId="0" applyBorder="1" applyFont="1" applyNumberFormat="1"/>
    <xf borderId="32" fillId="0" fontId="9" numFmtId="164" xfId="0" applyBorder="1" applyFont="1" applyNumberFormat="1"/>
    <xf borderId="0" fillId="0" fontId="9" numFmtId="165" xfId="0" applyFont="1" applyNumberFormat="1"/>
    <xf borderId="0" fillId="0" fontId="14" numFmtId="165" xfId="0" applyFont="1" applyNumberFormat="1"/>
    <xf borderId="0" fillId="0" fontId="15" numFmtId="165" xfId="0" applyFont="1" applyNumberFormat="1"/>
    <xf borderId="33" fillId="0" fontId="9" numFmtId="165" xfId="0" applyBorder="1" applyFont="1" applyNumberFormat="1"/>
    <xf borderId="20" fillId="2" fontId="10" numFmtId="10" xfId="0" applyBorder="1" applyFont="1" applyNumberFormat="1"/>
    <xf borderId="1" fillId="2" fontId="9" numFmtId="0" xfId="0" applyBorder="1" applyFont="1"/>
    <xf borderId="23" fillId="2" fontId="10" numFmtId="164" xfId="0" applyBorder="1" applyFont="1" applyNumberFormat="1"/>
    <xf borderId="23" fillId="2" fontId="9" numFmtId="164" xfId="0" applyBorder="1" applyFont="1" applyNumberFormat="1"/>
    <xf borderId="34" fillId="2" fontId="10" numFmtId="165" xfId="0" applyBorder="1" applyFont="1" applyNumberFormat="1"/>
    <xf borderId="23" fillId="2" fontId="9" numFmtId="165" xfId="0" applyBorder="1" applyFont="1" applyNumberFormat="1"/>
    <xf borderId="28" fillId="2" fontId="10" numFmtId="165" xfId="0" applyBorder="1" applyFont="1" applyNumberFormat="1"/>
    <xf borderId="0" fillId="6" fontId="9" numFmtId="164" xfId="0" applyFont="1" applyNumberFormat="1"/>
    <xf borderId="0" fillId="6" fontId="9" numFmtId="165" xfId="0" applyFont="1" applyNumberFormat="1"/>
    <xf borderId="0" fillId="6" fontId="16" numFmtId="165" xfId="0" applyFont="1" applyNumberFormat="1"/>
    <xf borderId="0" fillId="6" fontId="17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142875</xdr:colOff>
      <xdr:row>1</xdr:row>
      <xdr:rowOff>152400</xdr:rowOff>
    </xdr:from>
    <xdr:ext cx="1581150" cy="2857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257175</xdr:colOff>
      <xdr:row>0</xdr:row>
      <xdr:rowOff>123825</xdr:rowOff>
    </xdr:from>
    <xdr:ext cx="1304925" cy="295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171450</xdr:colOff>
      <xdr:row>0</xdr:row>
      <xdr:rowOff>171450</xdr:rowOff>
    </xdr:from>
    <xdr:ext cx="1304925" cy="295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.44"/>
    <col customWidth="1" min="2" max="2" width="25.67"/>
    <col customWidth="1" min="3" max="3" width="27.11"/>
    <col customWidth="1" min="4" max="5" width="12.44"/>
    <col customWidth="1" min="6" max="6" width="5.67"/>
    <col customWidth="1" min="7" max="8" width="19.67"/>
    <col customWidth="1" min="9" max="9" width="10.56"/>
  </cols>
  <sheetData>
    <row r="1" ht="15.75" customHeight="1">
      <c r="A1" s="1"/>
      <c r="B1" s="1"/>
      <c r="C1" s="1"/>
      <c r="D1" s="1"/>
      <c r="E1" s="1"/>
      <c r="F1" s="1"/>
      <c r="G1" s="2"/>
      <c r="H1" s="2"/>
      <c r="I1" s="1"/>
    </row>
    <row r="2" ht="15.75" customHeight="1">
      <c r="A2" s="1"/>
      <c r="B2" s="1"/>
      <c r="C2" s="1"/>
      <c r="D2" s="1"/>
      <c r="E2" s="1"/>
      <c r="F2" s="1"/>
      <c r="G2" s="2"/>
      <c r="H2" s="2"/>
      <c r="I2" s="1"/>
    </row>
    <row r="3" ht="15.75" customHeight="1">
      <c r="A3" s="1"/>
      <c r="B3" s="1"/>
      <c r="C3" s="3" t="s">
        <v>0</v>
      </c>
      <c r="D3" s="1"/>
      <c r="E3" s="1"/>
      <c r="F3" s="1"/>
      <c r="G3" s="2"/>
      <c r="H3" s="2"/>
      <c r="I3" s="1"/>
    </row>
    <row r="4" ht="15.75" customHeight="1">
      <c r="A4" s="1"/>
      <c r="B4" s="1"/>
      <c r="C4" s="1"/>
      <c r="D4" s="1"/>
      <c r="E4" s="1"/>
      <c r="F4" s="1"/>
      <c r="G4" s="2"/>
      <c r="H4" s="2"/>
      <c r="I4" s="1"/>
    </row>
    <row r="5" ht="15.75" customHeight="1">
      <c r="A5" s="1"/>
      <c r="B5" s="1"/>
      <c r="C5" s="1"/>
      <c r="D5" s="1"/>
      <c r="E5" s="1"/>
      <c r="F5" s="1"/>
      <c r="G5" s="2"/>
      <c r="H5" s="2"/>
      <c r="I5" s="1"/>
    </row>
    <row r="6" ht="15.75" customHeight="1">
      <c r="A6" s="1"/>
      <c r="B6" s="1"/>
      <c r="C6" s="1"/>
      <c r="D6" s="1"/>
      <c r="E6" s="1"/>
      <c r="F6" s="1"/>
      <c r="G6" s="2"/>
      <c r="H6" s="2"/>
      <c r="I6" s="1"/>
    </row>
    <row r="7" ht="15.75" customHeight="1">
      <c r="A7" s="1"/>
      <c r="B7" s="1" t="s">
        <v>1</v>
      </c>
      <c r="C7" s="4">
        <v>2400000.0</v>
      </c>
      <c r="D7" s="1"/>
      <c r="E7" s="1"/>
      <c r="F7" s="1"/>
      <c r="G7" s="5" t="s">
        <v>2</v>
      </c>
      <c r="H7" s="6"/>
      <c r="I7" s="1"/>
    </row>
    <row r="8" ht="15.75" customHeight="1">
      <c r="A8" s="1"/>
      <c r="B8" s="1"/>
      <c r="C8" s="1"/>
      <c r="D8" s="1"/>
      <c r="E8" s="1"/>
      <c r="F8" s="1"/>
      <c r="G8" s="2"/>
      <c r="H8" s="2"/>
      <c r="I8" s="1"/>
    </row>
    <row r="9" ht="15.75" customHeight="1">
      <c r="A9" s="1"/>
      <c r="B9" s="7" t="s">
        <v>3</v>
      </c>
      <c r="C9" s="8" t="s">
        <v>1</v>
      </c>
      <c r="D9" s="9">
        <f>C7</f>
        <v>2400000</v>
      </c>
      <c r="E9" s="8" t="s">
        <v>4</v>
      </c>
      <c r="F9" s="8"/>
      <c r="G9" s="10" t="s">
        <v>5</v>
      </c>
      <c r="H9" s="11" t="s">
        <v>6</v>
      </c>
      <c r="I9" s="1"/>
    </row>
    <row r="10" ht="15.75" customHeight="1">
      <c r="A10" s="1"/>
      <c r="B10" s="12"/>
      <c r="C10" s="13" t="s">
        <v>7</v>
      </c>
      <c r="D10" s="14">
        <v>0.06</v>
      </c>
      <c r="E10" s="15" t="s">
        <v>8</v>
      </c>
      <c r="F10" s="13"/>
      <c r="G10" s="16">
        <f>'ดอกเบี้ยบ้านธนาคารปัจจุบัน'!F5</f>
        <v>407458.9118</v>
      </c>
      <c r="H10" s="17">
        <f>'ดอกเบี้ยบ้านธนาคารปัจจุบัน'!F4</f>
        <v>630000</v>
      </c>
      <c r="I10" s="1"/>
    </row>
    <row r="11" ht="15.75" customHeight="1">
      <c r="A11" s="1"/>
      <c r="B11" s="1"/>
      <c r="C11" s="1"/>
      <c r="D11" s="1"/>
      <c r="E11" s="1"/>
      <c r="F11" s="1"/>
      <c r="G11" s="2"/>
      <c r="H11" s="2"/>
      <c r="I11" s="1"/>
    </row>
    <row r="12" ht="15.75" customHeight="1">
      <c r="A12" s="1"/>
      <c r="B12" s="7" t="s">
        <v>9</v>
      </c>
      <c r="C12" s="8" t="s">
        <v>1</v>
      </c>
      <c r="D12" s="9">
        <f>D9</f>
        <v>2400000</v>
      </c>
      <c r="E12" s="8" t="s">
        <v>4</v>
      </c>
      <c r="F12" s="8"/>
      <c r="G12" s="10" t="s">
        <v>5</v>
      </c>
      <c r="H12" s="11" t="s">
        <v>6</v>
      </c>
      <c r="I12" s="1"/>
    </row>
    <row r="13" ht="15.75" customHeight="1">
      <c r="A13" s="1"/>
      <c r="B13" s="18"/>
      <c r="C13" s="1" t="s">
        <v>10</v>
      </c>
      <c r="D13" s="19">
        <v>0.018</v>
      </c>
      <c r="E13" s="15" t="s">
        <v>8</v>
      </c>
      <c r="F13" s="1"/>
      <c r="G13" s="20">
        <f>'ดอกเบี้ยรีไฟแนนซ์บ้าน'!F5</f>
        <v>157213.0738</v>
      </c>
      <c r="H13" s="21">
        <f>'ดอกเบี้ยรีไฟแนนซ์บ้าน'!F4</f>
        <v>630000</v>
      </c>
      <c r="I13" s="1"/>
    </row>
    <row r="14" ht="15.75" customHeight="1">
      <c r="A14" s="1"/>
      <c r="B14" s="18"/>
      <c r="C14" s="1" t="s">
        <v>11</v>
      </c>
      <c r="D14" s="19">
        <v>0.022</v>
      </c>
      <c r="E14" s="15" t="s">
        <v>8</v>
      </c>
      <c r="F14" s="1"/>
      <c r="G14" s="22"/>
      <c r="H14" s="23"/>
      <c r="I14" s="1"/>
    </row>
    <row r="15" ht="15.75" customHeight="1">
      <c r="A15" s="1"/>
      <c r="B15" s="18"/>
      <c r="C15" s="1" t="s">
        <v>12</v>
      </c>
      <c r="D15" s="19">
        <v>0.035</v>
      </c>
      <c r="E15" s="15" t="s">
        <v>8</v>
      </c>
      <c r="F15" s="1"/>
      <c r="G15" s="22"/>
      <c r="H15" s="23"/>
      <c r="I15" s="1"/>
    </row>
    <row r="16" ht="15.75" customHeight="1">
      <c r="A16" s="1"/>
      <c r="B16" s="12"/>
      <c r="C16" s="13" t="s">
        <v>13</v>
      </c>
      <c r="D16" s="24">
        <v>0.052</v>
      </c>
      <c r="E16" s="15" t="s">
        <v>8</v>
      </c>
      <c r="F16" s="13"/>
      <c r="G16" s="25"/>
      <c r="H16" s="26"/>
      <c r="I16" s="1"/>
    </row>
    <row r="17" ht="15.75" customHeight="1">
      <c r="A17" s="1"/>
      <c r="B17" s="1"/>
      <c r="C17" s="1"/>
      <c r="D17" s="1"/>
      <c r="E17" s="1"/>
      <c r="F17" s="1"/>
      <c r="G17" s="2"/>
      <c r="H17" s="2"/>
      <c r="I17" s="1"/>
    </row>
    <row r="18" ht="15.75" customHeight="1">
      <c r="A18" s="1"/>
      <c r="B18" s="1"/>
      <c r="C18" s="1"/>
      <c r="D18" s="1"/>
      <c r="E18" s="1"/>
      <c r="F18" s="1"/>
      <c r="G18" s="2"/>
      <c r="H18" s="2"/>
      <c r="I18" s="1"/>
    </row>
    <row r="19" ht="15.75" customHeight="1">
      <c r="A19" s="1"/>
      <c r="B19" s="27" t="s">
        <v>14</v>
      </c>
      <c r="C19" s="1"/>
      <c r="D19" s="1"/>
      <c r="E19" s="1"/>
      <c r="F19" s="1"/>
      <c r="G19" s="2"/>
      <c r="H19" s="2"/>
      <c r="I19" s="1"/>
    </row>
    <row r="20" ht="15.75" customHeight="1">
      <c r="A20" s="1"/>
      <c r="B20" s="1"/>
      <c r="C20" s="1"/>
      <c r="D20" s="28" t="s">
        <v>2</v>
      </c>
      <c r="E20" s="29"/>
      <c r="F20" s="1"/>
      <c r="G20" s="2"/>
      <c r="H20" s="2"/>
      <c r="I20" s="1"/>
    </row>
    <row r="21" ht="15.75" customHeight="1">
      <c r="A21" s="1"/>
      <c r="B21" s="1" t="str">
        <f>B12</f>
        <v>รีไฟแนนซ์บ้านย้ายไปธนาคารใหม่</v>
      </c>
      <c r="C21" s="30" t="s">
        <v>15</v>
      </c>
      <c r="D21" s="31">
        <f>G10-G13</f>
        <v>250245.8379</v>
      </c>
      <c r="E21" s="32"/>
      <c r="F21" s="1"/>
      <c r="G21" s="2"/>
      <c r="H21" s="2"/>
      <c r="I21" s="1"/>
    </row>
    <row r="22" ht="15.75" customHeight="1">
      <c r="A22" s="1"/>
      <c r="B22" s="1"/>
      <c r="C22" s="1"/>
      <c r="D22" s="1"/>
      <c r="E22" s="33"/>
      <c r="F22" s="1"/>
      <c r="G22" s="2"/>
      <c r="H22" s="2"/>
      <c r="I22" s="1"/>
    </row>
    <row r="23" ht="15.75" customHeight="1">
      <c r="A23" s="1"/>
      <c r="B23" s="34" t="s">
        <v>16</v>
      </c>
      <c r="C23" s="1"/>
      <c r="D23" s="1"/>
      <c r="E23" s="1"/>
      <c r="F23" s="1"/>
      <c r="G23" s="2"/>
      <c r="H23" s="2"/>
      <c r="I23" s="1"/>
    </row>
    <row r="24" ht="15.75" customHeight="1">
      <c r="A24" s="1"/>
      <c r="B24" s="30" t="s">
        <v>17</v>
      </c>
      <c r="C24" s="1"/>
      <c r="D24" s="1"/>
      <c r="E24" s="1"/>
      <c r="F24" s="1"/>
      <c r="G24" s="2"/>
      <c r="H24" s="2"/>
      <c r="I24" s="1"/>
    </row>
    <row r="25" ht="15.75" customHeight="1">
      <c r="A25" s="1"/>
      <c r="B25" s="30" t="s">
        <v>18</v>
      </c>
      <c r="C25" s="1"/>
      <c r="D25" s="1"/>
      <c r="E25" s="1"/>
      <c r="F25" s="1"/>
      <c r="G25" s="2"/>
      <c r="H25" s="2"/>
      <c r="I25" s="1"/>
    </row>
    <row r="26" ht="15.75" customHeight="1">
      <c r="A26" s="1"/>
      <c r="B26" s="1"/>
      <c r="C26" s="1"/>
      <c r="D26" s="1"/>
      <c r="E26" s="1"/>
      <c r="F26" s="1"/>
      <c r="G26" s="2"/>
      <c r="H26" s="2"/>
      <c r="I26" s="1"/>
    </row>
    <row r="27" ht="15.75" customHeight="1">
      <c r="A27" s="1"/>
      <c r="B27" s="35" t="s">
        <v>19</v>
      </c>
      <c r="C27" s="36"/>
      <c r="D27" s="37"/>
      <c r="E27" s="37"/>
      <c r="F27" s="37"/>
      <c r="G27" s="38"/>
      <c r="H27" s="38"/>
      <c r="I27" s="1"/>
    </row>
    <row r="28" ht="61.5" customHeight="1">
      <c r="A28" s="1"/>
      <c r="B28" s="39" t="s">
        <v>20</v>
      </c>
      <c r="C28" s="40"/>
      <c r="D28" s="40"/>
      <c r="E28" s="40"/>
      <c r="F28" s="40"/>
      <c r="G28" s="40"/>
      <c r="H28" s="36"/>
      <c r="I28" s="1"/>
    </row>
    <row r="29" ht="15.75" customHeight="1">
      <c r="A29" s="1"/>
      <c r="B29" s="1"/>
      <c r="C29" s="1"/>
      <c r="D29" s="1"/>
      <c r="E29" s="1"/>
      <c r="F29" s="1"/>
      <c r="G29" s="2"/>
      <c r="H29" s="2"/>
      <c r="I29" s="1"/>
    </row>
  </sheetData>
  <mergeCells count="5">
    <mergeCell ref="G7:H7"/>
    <mergeCell ref="G13:G16"/>
    <mergeCell ref="H13:H16"/>
    <mergeCell ref="B27:C27"/>
    <mergeCell ref="B28:H2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0"/>
    <col customWidth="1" min="2" max="6" width="21.11"/>
  </cols>
  <sheetData>
    <row r="1" ht="30.75" customHeight="1">
      <c r="A1" s="41" t="str">
        <f>'สรุป'!B9</f>
        <v>สินเชื่อบ้านธนาคารปัจจุบัน</v>
      </c>
      <c r="B1" s="36"/>
      <c r="C1" s="42"/>
      <c r="D1" s="43"/>
      <c r="E1" s="42"/>
      <c r="F1" s="42"/>
    </row>
    <row r="2" ht="22.5" customHeight="1">
      <c r="A2" s="42"/>
      <c r="B2" s="42"/>
      <c r="C2" s="44"/>
      <c r="D2" s="45"/>
      <c r="E2" s="46"/>
      <c r="F2" s="42"/>
    </row>
    <row r="3" ht="22.5" customHeight="1">
      <c r="A3" s="47" t="s">
        <v>21</v>
      </c>
      <c r="B3" s="42">
        <f>'สรุป'!D9</f>
        <v>2400000</v>
      </c>
      <c r="C3" s="44" t="s">
        <v>4</v>
      </c>
      <c r="D3" s="48"/>
      <c r="E3" s="49"/>
      <c r="F3" s="50" t="s">
        <v>2</v>
      </c>
    </row>
    <row r="4" ht="22.5" customHeight="1">
      <c r="A4" s="42" t="s">
        <v>7</v>
      </c>
      <c r="B4" s="51">
        <f>'สรุป'!D10</f>
        <v>0.06</v>
      </c>
      <c r="C4" s="44" t="s">
        <v>8</v>
      </c>
      <c r="D4" s="52"/>
      <c r="E4" s="53" t="s">
        <v>22</v>
      </c>
      <c r="F4" s="54">
        <f>F5+F6</f>
        <v>630000</v>
      </c>
    </row>
    <row r="5" ht="22.5" customHeight="1">
      <c r="A5" s="42"/>
      <c r="B5" s="42"/>
      <c r="C5" s="55"/>
      <c r="D5" s="52"/>
      <c r="E5" s="53" t="s">
        <v>23</v>
      </c>
      <c r="F5" s="56">
        <f>D46</f>
        <v>407458.9118</v>
      </c>
    </row>
    <row r="6" ht="22.5" customHeight="1">
      <c r="A6" s="57" t="s">
        <v>24</v>
      </c>
      <c r="B6" s="58">
        <v>17500.0</v>
      </c>
      <c r="C6" s="44" t="s">
        <v>4</v>
      </c>
      <c r="D6" s="52"/>
      <c r="E6" s="59" t="s">
        <v>25</v>
      </c>
      <c r="F6" s="60">
        <f>E46</f>
        <v>222541.0882</v>
      </c>
    </row>
    <row r="7" ht="22.5" customHeight="1">
      <c r="A7" s="47"/>
      <c r="B7" s="42"/>
      <c r="C7" s="44"/>
      <c r="D7" s="61"/>
      <c r="E7" s="62"/>
      <c r="F7" s="63"/>
    </row>
    <row r="8" ht="22.5" customHeight="1">
      <c r="A8" s="47"/>
      <c r="B8" s="42"/>
      <c r="C8" s="44"/>
      <c r="D8" s="61"/>
      <c r="E8" s="46"/>
      <c r="F8" s="42"/>
    </row>
    <row r="9" ht="22.5" customHeight="1">
      <c r="A9" s="64" t="s">
        <v>26</v>
      </c>
      <c r="B9" s="65" t="s">
        <v>21</v>
      </c>
      <c r="C9" s="65" t="s">
        <v>27</v>
      </c>
      <c r="D9" s="66" t="s">
        <v>28</v>
      </c>
      <c r="E9" s="65" t="s">
        <v>29</v>
      </c>
      <c r="F9" s="67" t="s">
        <v>30</v>
      </c>
    </row>
    <row r="10" ht="22.5" customHeight="1">
      <c r="A10" s="68">
        <v>1.0</v>
      </c>
      <c r="B10" s="69">
        <f>B3</f>
        <v>2400000</v>
      </c>
      <c r="C10" s="69">
        <f>B6</f>
        <v>17500</v>
      </c>
      <c r="D10" s="69">
        <f>(B10*B4*30)/365</f>
        <v>11835.61644</v>
      </c>
      <c r="E10" s="69">
        <f t="shared" ref="E10:E45" si="1">C10-D10</f>
        <v>5664.383562</v>
      </c>
      <c r="F10" s="70">
        <f t="shared" ref="F10:F45" si="2">B10-E10</f>
        <v>2394335.616</v>
      </c>
    </row>
    <row r="11" ht="22.5" customHeight="1">
      <c r="A11" s="68">
        <f t="shared" ref="A11:A45" si="3">A10+1</f>
        <v>2</v>
      </c>
      <c r="B11" s="69">
        <f t="shared" ref="B11:B45" si="4">F10</f>
        <v>2394335.616</v>
      </c>
      <c r="C11" s="69">
        <f t="shared" ref="C11:C45" si="5">C10</f>
        <v>17500</v>
      </c>
      <c r="D11" s="69">
        <f>(B11*B4*30)/365</f>
        <v>11807.68249</v>
      </c>
      <c r="E11" s="69">
        <f t="shared" si="1"/>
        <v>5692.317508</v>
      </c>
      <c r="F11" s="70">
        <f t="shared" si="2"/>
        <v>2388643.299</v>
      </c>
    </row>
    <row r="12" ht="22.5" customHeight="1">
      <c r="A12" s="68">
        <f t="shared" si="3"/>
        <v>3</v>
      </c>
      <c r="B12" s="69">
        <f t="shared" si="4"/>
        <v>2388643.299</v>
      </c>
      <c r="C12" s="69">
        <f t="shared" si="5"/>
        <v>17500</v>
      </c>
      <c r="D12" s="69">
        <f>(B12*B4*30)/365</f>
        <v>11779.61079</v>
      </c>
      <c r="E12" s="69">
        <f t="shared" si="1"/>
        <v>5720.389211</v>
      </c>
      <c r="F12" s="70">
        <f t="shared" si="2"/>
        <v>2382922.91</v>
      </c>
    </row>
    <row r="13" ht="22.5" customHeight="1">
      <c r="A13" s="68">
        <f t="shared" si="3"/>
        <v>4</v>
      </c>
      <c r="B13" s="69">
        <f t="shared" si="4"/>
        <v>2382922.91</v>
      </c>
      <c r="C13" s="69">
        <f t="shared" si="5"/>
        <v>17500</v>
      </c>
      <c r="D13" s="69">
        <f>(B13*B4*30)/365</f>
        <v>11751.40065</v>
      </c>
      <c r="E13" s="69">
        <f t="shared" si="1"/>
        <v>5748.599349</v>
      </c>
      <c r="F13" s="70">
        <f t="shared" si="2"/>
        <v>2377174.31</v>
      </c>
    </row>
    <row r="14" ht="22.5" customHeight="1">
      <c r="A14" s="68">
        <f t="shared" si="3"/>
        <v>5</v>
      </c>
      <c r="B14" s="69">
        <f t="shared" si="4"/>
        <v>2377174.31</v>
      </c>
      <c r="C14" s="69">
        <f t="shared" si="5"/>
        <v>17500</v>
      </c>
      <c r="D14" s="69">
        <f>(B14*B4*30)/365</f>
        <v>11723.05139</v>
      </c>
      <c r="E14" s="69">
        <f t="shared" si="1"/>
        <v>5776.948606</v>
      </c>
      <c r="F14" s="70">
        <f t="shared" si="2"/>
        <v>2371397.362</v>
      </c>
    </row>
    <row r="15" ht="22.5" customHeight="1">
      <c r="A15" s="68">
        <f t="shared" si="3"/>
        <v>6</v>
      </c>
      <c r="B15" s="69">
        <f t="shared" si="4"/>
        <v>2371397.362</v>
      </c>
      <c r="C15" s="69">
        <f t="shared" si="5"/>
        <v>17500</v>
      </c>
      <c r="D15" s="69">
        <f>(B15*B4*30)/365</f>
        <v>11694.56233</v>
      </c>
      <c r="E15" s="69">
        <f t="shared" si="1"/>
        <v>5805.437668</v>
      </c>
      <c r="F15" s="70">
        <f t="shared" si="2"/>
        <v>2365591.924</v>
      </c>
    </row>
    <row r="16" ht="22.5" customHeight="1">
      <c r="A16" s="68">
        <f t="shared" si="3"/>
        <v>7</v>
      </c>
      <c r="B16" s="69">
        <f t="shared" si="4"/>
        <v>2365591.924</v>
      </c>
      <c r="C16" s="69">
        <f t="shared" si="5"/>
        <v>17500</v>
      </c>
      <c r="D16" s="69">
        <f>(B16*B4*30)/365</f>
        <v>11665.93278</v>
      </c>
      <c r="E16" s="69">
        <f t="shared" si="1"/>
        <v>5834.067224</v>
      </c>
      <c r="F16" s="70">
        <f t="shared" si="2"/>
        <v>2359757.857</v>
      </c>
    </row>
    <row r="17" ht="22.5" customHeight="1">
      <c r="A17" s="68">
        <f t="shared" si="3"/>
        <v>8</v>
      </c>
      <c r="B17" s="69">
        <f t="shared" si="4"/>
        <v>2359757.857</v>
      </c>
      <c r="C17" s="69">
        <f t="shared" si="5"/>
        <v>17500</v>
      </c>
      <c r="D17" s="69">
        <f>(B17*B4*30)/365</f>
        <v>11637.16203</v>
      </c>
      <c r="E17" s="69">
        <f t="shared" si="1"/>
        <v>5862.837966</v>
      </c>
      <c r="F17" s="70">
        <f t="shared" si="2"/>
        <v>2353895.019</v>
      </c>
    </row>
    <row r="18" ht="22.5" customHeight="1">
      <c r="A18" s="68">
        <f t="shared" si="3"/>
        <v>9</v>
      </c>
      <c r="B18" s="69">
        <f t="shared" si="4"/>
        <v>2353895.019</v>
      </c>
      <c r="C18" s="69">
        <f t="shared" si="5"/>
        <v>17500</v>
      </c>
      <c r="D18" s="69">
        <f>(B18*B4*30)/365</f>
        <v>11608.24941</v>
      </c>
      <c r="E18" s="69">
        <f t="shared" si="1"/>
        <v>5891.750592</v>
      </c>
      <c r="F18" s="70">
        <f t="shared" si="2"/>
        <v>2348003.268</v>
      </c>
    </row>
    <row r="19" ht="22.5" customHeight="1">
      <c r="A19" s="68">
        <f t="shared" si="3"/>
        <v>10</v>
      </c>
      <c r="B19" s="69">
        <f t="shared" si="4"/>
        <v>2348003.268</v>
      </c>
      <c r="C19" s="69">
        <f t="shared" si="5"/>
        <v>17500</v>
      </c>
      <c r="D19" s="69">
        <f>(B19*B4*30)/365</f>
        <v>11579.1942</v>
      </c>
      <c r="E19" s="69">
        <f t="shared" si="1"/>
        <v>5920.8058</v>
      </c>
      <c r="F19" s="70">
        <f t="shared" si="2"/>
        <v>2342082.463</v>
      </c>
    </row>
    <row r="20" ht="22.5" customHeight="1">
      <c r="A20" s="68">
        <f t="shared" si="3"/>
        <v>11</v>
      </c>
      <c r="B20" s="69">
        <f t="shared" si="4"/>
        <v>2342082.463</v>
      </c>
      <c r="C20" s="69">
        <f t="shared" si="5"/>
        <v>17500</v>
      </c>
      <c r="D20" s="69">
        <f>(B20*B4*30)/365</f>
        <v>11549.99571</v>
      </c>
      <c r="E20" s="69">
        <f t="shared" si="1"/>
        <v>5950.004294</v>
      </c>
      <c r="F20" s="70">
        <f t="shared" si="2"/>
        <v>2336132.458</v>
      </c>
    </row>
    <row r="21" ht="22.5" customHeight="1">
      <c r="A21" s="68">
        <f t="shared" si="3"/>
        <v>12</v>
      </c>
      <c r="B21" s="69">
        <f t="shared" si="4"/>
        <v>2336132.458</v>
      </c>
      <c r="C21" s="69">
        <f t="shared" si="5"/>
        <v>17500</v>
      </c>
      <c r="D21" s="69">
        <f>(B21*B4*30)/365</f>
        <v>11520.65322</v>
      </c>
      <c r="E21" s="69">
        <f t="shared" si="1"/>
        <v>5979.346781</v>
      </c>
      <c r="F21" s="70">
        <f t="shared" si="2"/>
        <v>2330153.111</v>
      </c>
    </row>
    <row r="22" ht="22.5" customHeight="1">
      <c r="A22" s="68">
        <f t="shared" si="3"/>
        <v>13</v>
      </c>
      <c r="B22" s="69">
        <f t="shared" si="4"/>
        <v>2330153.111</v>
      </c>
      <c r="C22" s="69">
        <f t="shared" si="5"/>
        <v>17500</v>
      </c>
      <c r="D22" s="69">
        <f>(B22*B4*30)/365</f>
        <v>11491.16603</v>
      </c>
      <c r="E22" s="69">
        <f t="shared" si="1"/>
        <v>6008.833971</v>
      </c>
      <c r="F22" s="70">
        <f t="shared" si="2"/>
        <v>2324144.277</v>
      </c>
    </row>
    <row r="23" ht="22.5" customHeight="1">
      <c r="A23" s="68">
        <f t="shared" si="3"/>
        <v>14</v>
      </c>
      <c r="B23" s="69">
        <f t="shared" si="4"/>
        <v>2324144.277</v>
      </c>
      <c r="C23" s="69">
        <f t="shared" si="5"/>
        <v>17500</v>
      </c>
      <c r="D23" s="69">
        <f>(B23*B4*30)/365</f>
        <v>11461.53342</v>
      </c>
      <c r="E23" s="69">
        <f t="shared" si="1"/>
        <v>6038.466577</v>
      </c>
      <c r="F23" s="70">
        <f t="shared" si="2"/>
        <v>2318105.811</v>
      </c>
    </row>
    <row r="24" ht="22.5" customHeight="1">
      <c r="A24" s="68">
        <f t="shared" si="3"/>
        <v>15</v>
      </c>
      <c r="B24" s="69">
        <f t="shared" si="4"/>
        <v>2318105.811</v>
      </c>
      <c r="C24" s="69">
        <f t="shared" si="5"/>
        <v>17500</v>
      </c>
      <c r="D24" s="69">
        <f>(B24*B4*30)/365</f>
        <v>11431.75468</v>
      </c>
      <c r="E24" s="69">
        <f t="shared" si="1"/>
        <v>6068.245316</v>
      </c>
      <c r="F24" s="70">
        <f t="shared" si="2"/>
        <v>2312037.566</v>
      </c>
    </row>
    <row r="25" ht="22.5" customHeight="1">
      <c r="A25" s="68">
        <f t="shared" si="3"/>
        <v>16</v>
      </c>
      <c r="B25" s="69">
        <f t="shared" si="4"/>
        <v>2312037.566</v>
      </c>
      <c r="C25" s="69">
        <f t="shared" si="5"/>
        <v>17500</v>
      </c>
      <c r="D25" s="69">
        <f>(B25*B4*30)/365</f>
        <v>11401.82909</v>
      </c>
      <c r="E25" s="69">
        <f t="shared" si="1"/>
        <v>6098.170909</v>
      </c>
      <c r="F25" s="70">
        <f t="shared" si="2"/>
        <v>2305939.395</v>
      </c>
    </row>
    <row r="26" ht="22.5" customHeight="1">
      <c r="A26" s="68">
        <f t="shared" si="3"/>
        <v>17</v>
      </c>
      <c r="B26" s="69">
        <f t="shared" si="4"/>
        <v>2305939.395</v>
      </c>
      <c r="C26" s="69">
        <f t="shared" si="5"/>
        <v>17500</v>
      </c>
      <c r="D26" s="69">
        <f>(B26*B4*30)/365</f>
        <v>11371.75592</v>
      </c>
      <c r="E26" s="69">
        <f t="shared" si="1"/>
        <v>6128.244081</v>
      </c>
      <c r="F26" s="70">
        <f t="shared" si="2"/>
        <v>2299811.151</v>
      </c>
    </row>
    <row r="27" ht="22.5" customHeight="1">
      <c r="A27" s="68">
        <f t="shared" si="3"/>
        <v>18</v>
      </c>
      <c r="B27" s="69">
        <f t="shared" si="4"/>
        <v>2299811.151</v>
      </c>
      <c r="C27" s="69">
        <f t="shared" si="5"/>
        <v>17500</v>
      </c>
      <c r="D27" s="69">
        <f>(B27*B4*30)/365</f>
        <v>11341.53444</v>
      </c>
      <c r="E27" s="69">
        <f t="shared" si="1"/>
        <v>6158.465559</v>
      </c>
      <c r="F27" s="70">
        <f t="shared" si="2"/>
        <v>2293652.685</v>
      </c>
    </row>
    <row r="28" ht="22.5" customHeight="1">
      <c r="A28" s="68">
        <f t="shared" si="3"/>
        <v>19</v>
      </c>
      <c r="B28" s="69">
        <f t="shared" si="4"/>
        <v>2293652.685</v>
      </c>
      <c r="C28" s="69">
        <f t="shared" si="5"/>
        <v>17500</v>
      </c>
      <c r="D28" s="69">
        <f>(B28*B4*30)/365</f>
        <v>11311.16393</v>
      </c>
      <c r="E28" s="69">
        <f t="shared" si="1"/>
        <v>6188.836074</v>
      </c>
      <c r="F28" s="70">
        <f t="shared" si="2"/>
        <v>2287463.849</v>
      </c>
    </row>
    <row r="29" ht="22.5" customHeight="1">
      <c r="A29" s="68">
        <f t="shared" si="3"/>
        <v>20</v>
      </c>
      <c r="B29" s="69">
        <f t="shared" si="4"/>
        <v>2287463.849</v>
      </c>
      <c r="C29" s="69">
        <f t="shared" si="5"/>
        <v>17500</v>
      </c>
      <c r="D29" s="69">
        <f>(B29*B4*30)/365</f>
        <v>11280.64364</v>
      </c>
      <c r="E29" s="69">
        <f t="shared" si="1"/>
        <v>6219.356361</v>
      </c>
      <c r="F29" s="70">
        <f t="shared" si="2"/>
        <v>2281244.493</v>
      </c>
    </row>
    <row r="30" ht="22.5" customHeight="1">
      <c r="A30" s="68">
        <f t="shared" si="3"/>
        <v>21</v>
      </c>
      <c r="B30" s="69">
        <f t="shared" si="4"/>
        <v>2281244.493</v>
      </c>
      <c r="C30" s="69">
        <f t="shared" si="5"/>
        <v>17500</v>
      </c>
      <c r="D30" s="69">
        <f>(B30*B4*30)/365</f>
        <v>11249.97284</v>
      </c>
      <c r="E30" s="69">
        <f t="shared" si="1"/>
        <v>6250.02716</v>
      </c>
      <c r="F30" s="70">
        <f t="shared" si="2"/>
        <v>2274994.465</v>
      </c>
    </row>
    <row r="31" ht="22.5" customHeight="1">
      <c r="A31" s="68">
        <f t="shared" si="3"/>
        <v>22</v>
      </c>
      <c r="B31" s="69">
        <f t="shared" si="4"/>
        <v>2274994.465</v>
      </c>
      <c r="C31" s="69">
        <f t="shared" si="5"/>
        <v>17500</v>
      </c>
      <c r="D31" s="69">
        <f>(B31*B4*30)/365</f>
        <v>11219.15079</v>
      </c>
      <c r="E31" s="69">
        <f t="shared" si="1"/>
        <v>6280.849212</v>
      </c>
      <c r="F31" s="70">
        <f t="shared" si="2"/>
        <v>2268713.616</v>
      </c>
    </row>
    <row r="32" ht="22.5" customHeight="1">
      <c r="A32" s="68">
        <f t="shared" si="3"/>
        <v>23</v>
      </c>
      <c r="B32" s="69">
        <f t="shared" si="4"/>
        <v>2268713.616</v>
      </c>
      <c r="C32" s="69">
        <f t="shared" si="5"/>
        <v>17500</v>
      </c>
      <c r="D32" s="69">
        <f>(B32*B4*30)/365</f>
        <v>11188.17674</v>
      </c>
      <c r="E32" s="69">
        <f t="shared" si="1"/>
        <v>6311.823262</v>
      </c>
      <c r="F32" s="70">
        <f t="shared" si="2"/>
        <v>2262401.793</v>
      </c>
    </row>
    <row r="33" ht="22.5" customHeight="1">
      <c r="A33" s="68">
        <f t="shared" si="3"/>
        <v>24</v>
      </c>
      <c r="B33" s="69">
        <f t="shared" si="4"/>
        <v>2262401.793</v>
      </c>
      <c r="C33" s="69">
        <f t="shared" si="5"/>
        <v>17500</v>
      </c>
      <c r="D33" s="69">
        <f>(B33*B4*30)/365</f>
        <v>11157.04994</v>
      </c>
      <c r="E33" s="69">
        <f t="shared" si="1"/>
        <v>6342.950062</v>
      </c>
      <c r="F33" s="70">
        <f t="shared" si="2"/>
        <v>2256058.843</v>
      </c>
    </row>
    <row r="34" ht="22.5" customHeight="1">
      <c r="A34" s="68">
        <f t="shared" si="3"/>
        <v>25</v>
      </c>
      <c r="B34" s="69">
        <f t="shared" si="4"/>
        <v>2256058.843</v>
      </c>
      <c r="C34" s="69">
        <f t="shared" si="5"/>
        <v>17500</v>
      </c>
      <c r="D34" s="69">
        <f>(B34*B4*30)/365</f>
        <v>11125.76964</v>
      </c>
      <c r="E34" s="69">
        <f t="shared" si="1"/>
        <v>6374.230364</v>
      </c>
      <c r="F34" s="70">
        <f t="shared" si="2"/>
        <v>2249684.613</v>
      </c>
    </row>
    <row r="35" ht="22.5" customHeight="1">
      <c r="A35" s="68">
        <f t="shared" si="3"/>
        <v>26</v>
      </c>
      <c r="B35" s="69">
        <f t="shared" si="4"/>
        <v>2249684.613</v>
      </c>
      <c r="C35" s="69">
        <f t="shared" si="5"/>
        <v>17500</v>
      </c>
      <c r="D35" s="69">
        <f>(B35*B4*30)/365</f>
        <v>11094.33508</v>
      </c>
      <c r="E35" s="69">
        <f t="shared" si="1"/>
        <v>6405.664925</v>
      </c>
      <c r="F35" s="70">
        <f t="shared" si="2"/>
        <v>2243278.948</v>
      </c>
    </row>
    <row r="36" ht="22.5" customHeight="1">
      <c r="A36" s="68">
        <f t="shared" si="3"/>
        <v>27</v>
      </c>
      <c r="B36" s="69">
        <f t="shared" si="4"/>
        <v>2243278.948</v>
      </c>
      <c r="C36" s="69">
        <f t="shared" si="5"/>
        <v>17500</v>
      </c>
      <c r="D36" s="69">
        <f>(B36*B4*30)/365</f>
        <v>11062.7455</v>
      </c>
      <c r="E36" s="69">
        <f t="shared" si="1"/>
        <v>6437.254505</v>
      </c>
      <c r="F36" s="70">
        <f t="shared" si="2"/>
        <v>2236841.693</v>
      </c>
    </row>
    <row r="37" ht="22.5" customHeight="1">
      <c r="A37" s="68">
        <f t="shared" si="3"/>
        <v>28</v>
      </c>
      <c r="B37" s="69">
        <f t="shared" si="4"/>
        <v>2236841.693</v>
      </c>
      <c r="C37" s="69">
        <f t="shared" si="5"/>
        <v>17500</v>
      </c>
      <c r="D37" s="69">
        <f>(B37*B4*30)/365</f>
        <v>11031.00013</v>
      </c>
      <c r="E37" s="69">
        <f t="shared" si="1"/>
        <v>6468.99987</v>
      </c>
      <c r="F37" s="70">
        <f t="shared" si="2"/>
        <v>2230372.693</v>
      </c>
    </row>
    <row r="38" ht="22.5" customHeight="1">
      <c r="A38" s="68">
        <f t="shared" si="3"/>
        <v>29</v>
      </c>
      <c r="B38" s="69">
        <f t="shared" si="4"/>
        <v>2230372.693</v>
      </c>
      <c r="C38" s="69">
        <f t="shared" si="5"/>
        <v>17500</v>
      </c>
      <c r="D38" s="69">
        <f>(B38*B4*30)/365</f>
        <v>10999.09821</v>
      </c>
      <c r="E38" s="69">
        <f t="shared" si="1"/>
        <v>6500.901787</v>
      </c>
      <c r="F38" s="70">
        <f t="shared" si="2"/>
        <v>2223871.791</v>
      </c>
    </row>
    <row r="39" ht="22.5" customHeight="1">
      <c r="A39" s="68">
        <f t="shared" si="3"/>
        <v>30</v>
      </c>
      <c r="B39" s="69">
        <f t="shared" si="4"/>
        <v>2223871.791</v>
      </c>
      <c r="C39" s="69">
        <f t="shared" si="5"/>
        <v>17500</v>
      </c>
      <c r="D39" s="69">
        <f>(B39*B4*30)/365</f>
        <v>10967.03897</v>
      </c>
      <c r="E39" s="69">
        <f t="shared" si="1"/>
        <v>6532.961028</v>
      </c>
      <c r="F39" s="70">
        <f t="shared" si="2"/>
        <v>2217338.83</v>
      </c>
    </row>
    <row r="40" ht="22.5" customHeight="1">
      <c r="A40" s="68">
        <f t="shared" si="3"/>
        <v>31</v>
      </c>
      <c r="B40" s="69">
        <f t="shared" si="4"/>
        <v>2217338.83</v>
      </c>
      <c r="C40" s="69">
        <f t="shared" si="5"/>
        <v>17500</v>
      </c>
      <c r="D40" s="69">
        <f>(B40*B4*30)/365</f>
        <v>10934.82163</v>
      </c>
      <c r="E40" s="69">
        <f t="shared" si="1"/>
        <v>6565.178371</v>
      </c>
      <c r="F40" s="70">
        <f t="shared" si="2"/>
        <v>2210773.652</v>
      </c>
    </row>
    <row r="41" ht="22.5" customHeight="1">
      <c r="A41" s="68">
        <f t="shared" si="3"/>
        <v>32</v>
      </c>
      <c r="B41" s="69">
        <f t="shared" si="4"/>
        <v>2210773.652</v>
      </c>
      <c r="C41" s="69">
        <f t="shared" si="5"/>
        <v>17500</v>
      </c>
      <c r="D41" s="69">
        <f>(B41*B4*30)/365</f>
        <v>10902.44541</v>
      </c>
      <c r="E41" s="69">
        <f t="shared" si="1"/>
        <v>6597.554593</v>
      </c>
      <c r="F41" s="70">
        <f t="shared" si="2"/>
        <v>2204176.097</v>
      </c>
    </row>
    <row r="42" ht="22.5" customHeight="1">
      <c r="A42" s="68">
        <f t="shared" si="3"/>
        <v>33</v>
      </c>
      <c r="B42" s="69">
        <f t="shared" si="4"/>
        <v>2204176.097</v>
      </c>
      <c r="C42" s="69">
        <f t="shared" si="5"/>
        <v>17500</v>
      </c>
      <c r="D42" s="69">
        <f>(B42*B4*30)/365</f>
        <v>10869.90952</v>
      </c>
      <c r="E42" s="69">
        <f t="shared" si="1"/>
        <v>6630.090478</v>
      </c>
      <c r="F42" s="70">
        <f t="shared" si="2"/>
        <v>2197546.007</v>
      </c>
    </row>
    <row r="43" ht="22.5" customHeight="1">
      <c r="A43" s="68">
        <f t="shared" si="3"/>
        <v>34</v>
      </c>
      <c r="B43" s="69">
        <f t="shared" si="4"/>
        <v>2197546.007</v>
      </c>
      <c r="C43" s="69">
        <f t="shared" si="5"/>
        <v>17500</v>
      </c>
      <c r="D43" s="69">
        <f>(B43*B4*30)/365</f>
        <v>10837.21319</v>
      </c>
      <c r="E43" s="69">
        <f t="shared" si="1"/>
        <v>6662.786815</v>
      </c>
      <c r="F43" s="70">
        <f t="shared" si="2"/>
        <v>2190883.22</v>
      </c>
    </row>
    <row r="44" ht="22.5" customHeight="1">
      <c r="A44" s="68">
        <f t="shared" si="3"/>
        <v>35</v>
      </c>
      <c r="B44" s="69">
        <f t="shared" si="4"/>
        <v>2190883.22</v>
      </c>
      <c r="C44" s="69">
        <f t="shared" si="5"/>
        <v>17500</v>
      </c>
      <c r="D44" s="69">
        <f>(B44*B4*30)/365</f>
        <v>10804.35561</v>
      </c>
      <c r="E44" s="69">
        <f t="shared" si="1"/>
        <v>6695.644394</v>
      </c>
      <c r="F44" s="70">
        <f t="shared" si="2"/>
        <v>2184187.576</v>
      </c>
    </row>
    <row r="45" ht="22.5" customHeight="1">
      <c r="A45" s="68">
        <f t="shared" si="3"/>
        <v>36</v>
      </c>
      <c r="B45" s="69">
        <f t="shared" si="4"/>
        <v>2184187.576</v>
      </c>
      <c r="C45" s="69">
        <f t="shared" si="5"/>
        <v>17500</v>
      </c>
      <c r="D45" s="69">
        <f>(B45*B4*30)/365</f>
        <v>10771.33599</v>
      </c>
      <c r="E45" s="69">
        <f t="shared" si="1"/>
        <v>6728.66401</v>
      </c>
      <c r="F45" s="70">
        <f t="shared" si="2"/>
        <v>2177458.912</v>
      </c>
    </row>
    <row r="46" ht="22.5" customHeight="1">
      <c r="A46" s="71"/>
      <c r="B46" s="72"/>
      <c r="C46" s="72"/>
      <c r="D46" s="73">
        <f t="shared" ref="D46:E46" si="6">SUM(D10:D45)</f>
        <v>407458.9118</v>
      </c>
      <c r="E46" s="74">
        <f t="shared" si="6"/>
        <v>222541.0882</v>
      </c>
      <c r="F46" s="75"/>
    </row>
    <row r="47" ht="22.5" customHeight="1">
      <c r="A47" s="71"/>
      <c r="B47" s="72"/>
      <c r="C47" s="72"/>
      <c r="D47" s="72"/>
      <c r="E47" s="72"/>
      <c r="F47" s="75"/>
    </row>
    <row r="48" ht="22.5" customHeight="1">
      <c r="A48" s="71"/>
      <c r="B48" s="72"/>
      <c r="C48" s="72"/>
      <c r="D48" s="72"/>
      <c r="E48" s="72"/>
      <c r="F48" s="75"/>
    </row>
  </sheetData>
  <mergeCells count="1">
    <mergeCell ref="A1:B1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5.78"/>
    <col customWidth="1" min="2" max="6" width="21.33"/>
  </cols>
  <sheetData>
    <row r="1" ht="30.75" customHeight="1">
      <c r="A1" s="41" t="str">
        <f>'สรุป'!B12</f>
        <v>รีไฟแนนซ์บ้านย้ายไปธนาคารใหม่</v>
      </c>
      <c r="B1" s="36"/>
      <c r="C1" s="42"/>
      <c r="D1" s="42"/>
      <c r="E1" s="42"/>
      <c r="F1" s="42"/>
    </row>
    <row r="2" ht="22.5" customHeight="1">
      <c r="A2" s="42"/>
      <c r="B2" s="42"/>
      <c r="C2" s="42"/>
      <c r="D2" s="76"/>
      <c r="E2" s="42"/>
      <c r="F2" s="42"/>
    </row>
    <row r="3" ht="22.5" customHeight="1">
      <c r="A3" s="47" t="s">
        <v>21</v>
      </c>
      <c r="B3" s="42">
        <f>'สรุป'!D9</f>
        <v>2400000</v>
      </c>
      <c r="C3" s="44" t="s">
        <v>4</v>
      </c>
      <c r="D3" s="48"/>
      <c r="E3" s="49"/>
      <c r="F3" s="50" t="s">
        <v>2</v>
      </c>
    </row>
    <row r="4" ht="22.5" customHeight="1">
      <c r="A4" s="77" t="s">
        <v>10</v>
      </c>
      <c r="B4" s="51">
        <f>'สรุป'!D13</f>
        <v>0.018</v>
      </c>
      <c r="C4" s="44" t="s">
        <v>8</v>
      </c>
      <c r="D4" s="52"/>
      <c r="E4" s="78" t="s">
        <v>31</v>
      </c>
      <c r="F4" s="79">
        <f>SUM(C16:C51)</f>
        <v>630000</v>
      </c>
    </row>
    <row r="5" ht="22.5" customHeight="1">
      <c r="A5" s="77" t="s">
        <v>11</v>
      </c>
      <c r="B5" s="51">
        <f>'สรุป'!D14</f>
        <v>0.022</v>
      </c>
      <c r="C5" s="44" t="s">
        <v>8</v>
      </c>
      <c r="D5" s="52"/>
      <c r="E5" s="53" t="s">
        <v>23</v>
      </c>
      <c r="F5" s="79">
        <f>D52</f>
        <v>157213.0738</v>
      </c>
    </row>
    <row r="6" ht="22.5" customHeight="1">
      <c r="A6" s="77" t="s">
        <v>12</v>
      </c>
      <c r="B6" s="51">
        <f>'สรุป'!D15</f>
        <v>0.035</v>
      </c>
      <c r="C6" s="42" t="s">
        <v>8</v>
      </c>
      <c r="D6" s="80"/>
      <c r="E6" s="59" t="s">
        <v>32</v>
      </c>
      <c r="F6" s="81">
        <f>E52</f>
        <v>472786.9262</v>
      </c>
    </row>
    <row r="7" ht="22.5" customHeight="1">
      <c r="A7" s="77" t="s">
        <v>13</v>
      </c>
      <c r="B7" s="51">
        <f>'สรุป'!D16</f>
        <v>0.052</v>
      </c>
      <c r="C7" s="42" t="s">
        <v>8</v>
      </c>
      <c r="D7" s="42"/>
      <c r="E7" s="82"/>
      <c r="F7" s="82"/>
    </row>
    <row r="8" ht="22.5" customHeight="1">
      <c r="A8" s="42"/>
      <c r="B8" s="42"/>
      <c r="C8" s="51"/>
      <c r="D8" s="42"/>
      <c r="E8" s="42"/>
      <c r="F8" s="42"/>
    </row>
    <row r="9" ht="22.5" customHeight="1">
      <c r="A9" s="57" t="s">
        <v>33</v>
      </c>
      <c r="B9" s="58">
        <v>17500.0</v>
      </c>
      <c r="C9" s="42" t="s">
        <v>4</v>
      </c>
      <c r="D9" s="42"/>
      <c r="E9" s="42"/>
      <c r="F9" s="42"/>
    </row>
    <row r="10" ht="22.5" customHeight="1">
      <c r="A10" s="57" t="s">
        <v>34</v>
      </c>
      <c r="B10" s="58">
        <v>17500.0</v>
      </c>
      <c r="C10" s="42" t="s">
        <v>4</v>
      </c>
      <c r="D10" s="42"/>
      <c r="E10" s="42"/>
      <c r="F10" s="42"/>
    </row>
    <row r="11" ht="22.5" customHeight="1">
      <c r="A11" s="57" t="s">
        <v>35</v>
      </c>
      <c r="B11" s="58">
        <v>17500.0</v>
      </c>
      <c r="C11" s="42" t="s">
        <v>4</v>
      </c>
      <c r="D11" s="42"/>
      <c r="E11" s="42"/>
      <c r="F11" s="42"/>
    </row>
    <row r="12" ht="22.5" customHeight="1">
      <c r="A12" s="57" t="s">
        <v>36</v>
      </c>
      <c r="B12" s="58">
        <v>17500.0</v>
      </c>
      <c r="C12" s="42" t="s">
        <v>4</v>
      </c>
      <c r="D12" s="42"/>
      <c r="E12" s="42"/>
      <c r="F12" s="42"/>
    </row>
    <row r="13" ht="22.5" customHeight="1">
      <c r="A13" s="47"/>
      <c r="B13" s="42"/>
      <c r="C13" s="42"/>
      <c r="D13" s="42"/>
      <c r="E13" s="42"/>
      <c r="F13" s="51"/>
    </row>
    <row r="14" ht="22.5" customHeight="1">
      <c r="A14" s="47"/>
      <c r="B14" s="42"/>
      <c r="C14" s="42"/>
      <c r="D14" s="42"/>
      <c r="E14" s="42"/>
      <c r="F14" s="42"/>
    </row>
    <row r="15" ht="22.5" customHeight="1">
      <c r="A15" s="64" t="s">
        <v>26</v>
      </c>
      <c r="B15" s="65" t="s">
        <v>21</v>
      </c>
      <c r="C15" s="65" t="s">
        <v>27</v>
      </c>
      <c r="D15" s="65" t="s">
        <v>28</v>
      </c>
      <c r="E15" s="65" t="s">
        <v>29</v>
      </c>
      <c r="F15" s="67" t="s">
        <v>30</v>
      </c>
    </row>
    <row r="16" ht="22.5" customHeight="1">
      <c r="A16" s="68">
        <v>1.0</v>
      </c>
      <c r="B16" s="69">
        <f>B3</f>
        <v>2400000</v>
      </c>
      <c r="C16" s="69">
        <f>B9</f>
        <v>17500</v>
      </c>
      <c r="D16" s="69">
        <f>(B16*B4*30)/365</f>
        <v>3550.684932</v>
      </c>
      <c r="E16" s="69">
        <f t="shared" ref="E16:E51" si="1">C16-D16</f>
        <v>13949.31507</v>
      </c>
      <c r="F16" s="70">
        <f t="shared" ref="F16:F51" si="2">B16-E16</f>
        <v>2386050.685</v>
      </c>
    </row>
    <row r="17" ht="22.5" customHeight="1">
      <c r="A17" s="68">
        <f t="shared" ref="A17:A51" si="3">A16+1</f>
        <v>2</v>
      </c>
      <c r="B17" s="69">
        <f t="shared" ref="B17:B51" si="4">F16</f>
        <v>2386050.685</v>
      </c>
      <c r="C17" s="69">
        <f>B9</f>
        <v>17500</v>
      </c>
      <c r="D17" s="69">
        <f>(B17*B4*30)/365</f>
        <v>3530.047589</v>
      </c>
      <c r="E17" s="69">
        <f t="shared" si="1"/>
        <v>13969.95241</v>
      </c>
      <c r="F17" s="70">
        <f t="shared" si="2"/>
        <v>2372080.733</v>
      </c>
    </row>
    <row r="18" ht="22.5" customHeight="1">
      <c r="A18" s="68">
        <f t="shared" si="3"/>
        <v>3</v>
      </c>
      <c r="B18" s="69">
        <f t="shared" si="4"/>
        <v>2372080.733</v>
      </c>
      <c r="C18" s="69">
        <f>B9</f>
        <v>17500</v>
      </c>
      <c r="D18" s="69">
        <f>(B18*B4*30)/365</f>
        <v>3509.379714</v>
      </c>
      <c r="E18" s="69">
        <f t="shared" si="1"/>
        <v>13990.62029</v>
      </c>
      <c r="F18" s="70">
        <f t="shared" si="2"/>
        <v>2358090.112</v>
      </c>
    </row>
    <row r="19" ht="22.5" customHeight="1">
      <c r="A19" s="68">
        <f t="shared" si="3"/>
        <v>4</v>
      </c>
      <c r="B19" s="69">
        <f t="shared" si="4"/>
        <v>2358090.112</v>
      </c>
      <c r="C19" s="69">
        <f>B9</f>
        <v>17500</v>
      </c>
      <c r="D19" s="69">
        <f>(B19*B4*30)/365</f>
        <v>3488.681262</v>
      </c>
      <c r="E19" s="69">
        <f t="shared" si="1"/>
        <v>14011.31874</v>
      </c>
      <c r="F19" s="70">
        <f t="shared" si="2"/>
        <v>2344078.793</v>
      </c>
    </row>
    <row r="20" ht="22.5" customHeight="1">
      <c r="A20" s="68">
        <f t="shared" si="3"/>
        <v>5</v>
      </c>
      <c r="B20" s="69">
        <f t="shared" si="4"/>
        <v>2344078.793</v>
      </c>
      <c r="C20" s="69">
        <f>B9</f>
        <v>17500</v>
      </c>
      <c r="D20" s="69">
        <f>(B20*B4*30)/365</f>
        <v>3467.952188</v>
      </c>
      <c r="E20" s="69">
        <f t="shared" si="1"/>
        <v>14032.04781</v>
      </c>
      <c r="F20" s="70">
        <f t="shared" si="2"/>
        <v>2330046.746</v>
      </c>
    </row>
    <row r="21" ht="22.5" customHeight="1">
      <c r="A21" s="68">
        <f t="shared" si="3"/>
        <v>6</v>
      </c>
      <c r="B21" s="69">
        <f t="shared" si="4"/>
        <v>2330046.746</v>
      </c>
      <c r="C21" s="69">
        <f>B9</f>
        <v>17500</v>
      </c>
      <c r="D21" s="69">
        <f>(B21*B4*30)/365</f>
        <v>3447.192446</v>
      </c>
      <c r="E21" s="69">
        <f t="shared" si="1"/>
        <v>14052.80755</v>
      </c>
      <c r="F21" s="70">
        <f t="shared" si="2"/>
        <v>2315993.938</v>
      </c>
    </row>
    <row r="22" ht="22.5" customHeight="1">
      <c r="A22" s="68">
        <f t="shared" si="3"/>
        <v>7</v>
      </c>
      <c r="B22" s="69">
        <f t="shared" si="4"/>
        <v>2315993.938</v>
      </c>
      <c r="C22" s="69">
        <f>B9</f>
        <v>17500</v>
      </c>
      <c r="D22" s="69">
        <f>(B22*B4*30)/365</f>
        <v>3426.401991</v>
      </c>
      <c r="E22" s="69">
        <f t="shared" si="1"/>
        <v>14073.59801</v>
      </c>
      <c r="F22" s="70">
        <f t="shared" si="2"/>
        <v>2301920.34</v>
      </c>
    </row>
    <row r="23" ht="22.5" customHeight="1">
      <c r="A23" s="68">
        <f t="shared" si="3"/>
        <v>8</v>
      </c>
      <c r="B23" s="69">
        <f t="shared" si="4"/>
        <v>2301920.34</v>
      </c>
      <c r="C23" s="69">
        <f>B9</f>
        <v>17500</v>
      </c>
      <c r="D23" s="69">
        <f>(B23*B4*30)/365</f>
        <v>3405.580777</v>
      </c>
      <c r="E23" s="69">
        <f t="shared" si="1"/>
        <v>14094.41922</v>
      </c>
      <c r="F23" s="70">
        <f t="shared" si="2"/>
        <v>2287825.921</v>
      </c>
    </row>
    <row r="24" ht="22.5" customHeight="1">
      <c r="A24" s="68">
        <f t="shared" si="3"/>
        <v>9</v>
      </c>
      <c r="B24" s="69">
        <f t="shared" si="4"/>
        <v>2287825.921</v>
      </c>
      <c r="C24" s="69">
        <f>B9</f>
        <v>17500</v>
      </c>
      <c r="D24" s="69">
        <f>(B24*B4*30)/365</f>
        <v>3384.72876</v>
      </c>
      <c r="E24" s="69">
        <f t="shared" si="1"/>
        <v>14115.27124</v>
      </c>
      <c r="F24" s="70">
        <f t="shared" si="2"/>
        <v>2273710.65</v>
      </c>
    </row>
    <row r="25" ht="22.5" customHeight="1">
      <c r="A25" s="68">
        <f t="shared" si="3"/>
        <v>10</v>
      </c>
      <c r="B25" s="69">
        <f t="shared" si="4"/>
        <v>2273710.65</v>
      </c>
      <c r="C25" s="69">
        <f>B9</f>
        <v>17500</v>
      </c>
      <c r="D25" s="69">
        <f>(B25*B4*30)/365</f>
        <v>3363.845893</v>
      </c>
      <c r="E25" s="69">
        <f t="shared" si="1"/>
        <v>14136.15411</v>
      </c>
      <c r="F25" s="70">
        <f t="shared" si="2"/>
        <v>2259574.496</v>
      </c>
    </row>
    <row r="26" ht="22.5" customHeight="1">
      <c r="A26" s="68">
        <f t="shared" si="3"/>
        <v>11</v>
      </c>
      <c r="B26" s="69">
        <f t="shared" si="4"/>
        <v>2259574.496</v>
      </c>
      <c r="C26" s="69">
        <f>B9</f>
        <v>17500</v>
      </c>
      <c r="D26" s="69">
        <f>(B26*B4*30)/365</f>
        <v>3342.93213</v>
      </c>
      <c r="E26" s="69">
        <f t="shared" si="1"/>
        <v>14157.06787</v>
      </c>
      <c r="F26" s="70">
        <f t="shared" si="2"/>
        <v>2245417.428</v>
      </c>
    </row>
    <row r="27" ht="22.5" customHeight="1">
      <c r="A27" s="68">
        <f t="shared" si="3"/>
        <v>12</v>
      </c>
      <c r="B27" s="69">
        <f t="shared" si="4"/>
        <v>2245417.428</v>
      </c>
      <c r="C27" s="69">
        <f t="shared" ref="C27:C28" si="5">B9</f>
        <v>17500</v>
      </c>
      <c r="D27" s="69">
        <f t="shared" ref="D27:D28" si="6">(B27*B4*30)/365</f>
        <v>3321.987427</v>
      </c>
      <c r="E27" s="69">
        <f t="shared" si="1"/>
        <v>14178.01257</v>
      </c>
      <c r="F27" s="70">
        <f t="shared" si="2"/>
        <v>2231239.415</v>
      </c>
    </row>
    <row r="28" ht="22.5" customHeight="1">
      <c r="A28" s="68">
        <f t="shared" si="3"/>
        <v>13</v>
      </c>
      <c r="B28" s="69">
        <f t="shared" si="4"/>
        <v>2231239.415</v>
      </c>
      <c r="C28" s="69">
        <f t="shared" si="5"/>
        <v>17500</v>
      </c>
      <c r="D28" s="69">
        <f t="shared" si="6"/>
        <v>4034.569901</v>
      </c>
      <c r="E28" s="69">
        <f t="shared" si="1"/>
        <v>13465.4301</v>
      </c>
      <c r="F28" s="70">
        <f t="shared" si="2"/>
        <v>2217773.985</v>
      </c>
    </row>
    <row r="29" ht="22.5" customHeight="1">
      <c r="A29" s="68">
        <f t="shared" si="3"/>
        <v>14</v>
      </c>
      <c r="B29" s="69">
        <f t="shared" si="4"/>
        <v>2217773.985</v>
      </c>
      <c r="C29" s="69">
        <f>B10</f>
        <v>17500</v>
      </c>
      <c r="D29" s="69">
        <f>(B29*B5*30)/365</f>
        <v>4010.221452</v>
      </c>
      <c r="E29" s="69">
        <f t="shared" si="1"/>
        <v>13489.77855</v>
      </c>
      <c r="F29" s="70">
        <f t="shared" si="2"/>
        <v>2204284.206</v>
      </c>
    </row>
    <row r="30" ht="22.5" customHeight="1">
      <c r="A30" s="68">
        <f t="shared" si="3"/>
        <v>15</v>
      </c>
      <c r="B30" s="69">
        <f t="shared" si="4"/>
        <v>2204284.206</v>
      </c>
      <c r="C30" s="69">
        <f>B10</f>
        <v>17500</v>
      </c>
      <c r="D30" s="69">
        <f>(B30*B5*30)/365</f>
        <v>3985.828976</v>
      </c>
      <c r="E30" s="69">
        <f t="shared" si="1"/>
        <v>13514.17102</v>
      </c>
      <c r="F30" s="70">
        <f t="shared" si="2"/>
        <v>2190770.035</v>
      </c>
    </row>
    <row r="31" ht="22.5" customHeight="1">
      <c r="A31" s="68">
        <f t="shared" si="3"/>
        <v>16</v>
      </c>
      <c r="B31" s="69">
        <f t="shared" si="4"/>
        <v>2190770.035</v>
      </c>
      <c r="C31" s="69">
        <f>B10</f>
        <v>17500</v>
      </c>
      <c r="D31" s="69">
        <f>(B31*B5*30)/365</f>
        <v>3961.392393</v>
      </c>
      <c r="E31" s="69">
        <f t="shared" si="1"/>
        <v>13538.60761</v>
      </c>
      <c r="F31" s="70">
        <f t="shared" si="2"/>
        <v>2177231.428</v>
      </c>
    </row>
    <row r="32" ht="22.5" customHeight="1">
      <c r="A32" s="68">
        <f t="shared" si="3"/>
        <v>17</v>
      </c>
      <c r="B32" s="69">
        <f t="shared" si="4"/>
        <v>2177231.428</v>
      </c>
      <c r="C32" s="69">
        <f>B10</f>
        <v>17500</v>
      </c>
      <c r="D32" s="69">
        <f>(B32*B5*30)/365</f>
        <v>3936.911623</v>
      </c>
      <c r="E32" s="69">
        <f t="shared" si="1"/>
        <v>13563.08838</v>
      </c>
      <c r="F32" s="70">
        <f t="shared" si="2"/>
        <v>2163668.339</v>
      </c>
    </row>
    <row r="33" ht="22.5" customHeight="1">
      <c r="A33" s="68">
        <f t="shared" si="3"/>
        <v>18</v>
      </c>
      <c r="B33" s="69">
        <f t="shared" si="4"/>
        <v>2163668.339</v>
      </c>
      <c r="C33" s="69">
        <f>B10</f>
        <v>17500</v>
      </c>
      <c r="D33" s="69">
        <f>(B33*B5*30)/365</f>
        <v>3912.386586</v>
      </c>
      <c r="E33" s="69">
        <f t="shared" si="1"/>
        <v>13587.61341</v>
      </c>
      <c r="F33" s="70">
        <f t="shared" si="2"/>
        <v>2150080.726</v>
      </c>
    </row>
    <row r="34" ht="22.5" customHeight="1">
      <c r="A34" s="68">
        <f t="shared" si="3"/>
        <v>19</v>
      </c>
      <c r="B34" s="69">
        <f t="shared" si="4"/>
        <v>2150080.726</v>
      </c>
      <c r="C34" s="69">
        <f>B10</f>
        <v>17500</v>
      </c>
      <c r="D34" s="69">
        <f>(B34*B5*30)/365</f>
        <v>3887.817203</v>
      </c>
      <c r="E34" s="69">
        <f t="shared" si="1"/>
        <v>13612.1828</v>
      </c>
      <c r="F34" s="70">
        <f t="shared" si="2"/>
        <v>2136468.543</v>
      </c>
    </row>
    <row r="35" ht="22.5" customHeight="1">
      <c r="A35" s="68">
        <f t="shared" si="3"/>
        <v>20</v>
      </c>
      <c r="B35" s="69">
        <f t="shared" si="4"/>
        <v>2136468.543</v>
      </c>
      <c r="C35" s="69">
        <f>B10</f>
        <v>17500</v>
      </c>
      <c r="D35" s="69">
        <f>(B35*B5*30)/365</f>
        <v>3863.203393</v>
      </c>
      <c r="E35" s="69">
        <f t="shared" si="1"/>
        <v>13636.79661</v>
      </c>
      <c r="F35" s="70">
        <f t="shared" si="2"/>
        <v>2122831.747</v>
      </c>
    </row>
    <row r="36" ht="22.5" customHeight="1">
      <c r="A36" s="68">
        <f t="shared" si="3"/>
        <v>21</v>
      </c>
      <c r="B36" s="69">
        <f t="shared" si="4"/>
        <v>2122831.747</v>
      </c>
      <c r="C36" s="69">
        <f>B10</f>
        <v>17500</v>
      </c>
      <c r="D36" s="69">
        <f>(B36*B5*30)/365</f>
        <v>3838.545076</v>
      </c>
      <c r="E36" s="69">
        <f t="shared" si="1"/>
        <v>13661.45492</v>
      </c>
      <c r="F36" s="70">
        <f t="shared" si="2"/>
        <v>2109170.292</v>
      </c>
    </row>
    <row r="37" ht="22.5" customHeight="1">
      <c r="A37" s="68">
        <f t="shared" si="3"/>
        <v>22</v>
      </c>
      <c r="B37" s="69">
        <f t="shared" si="4"/>
        <v>2109170.292</v>
      </c>
      <c r="C37" s="69">
        <f>B10</f>
        <v>17500</v>
      </c>
      <c r="D37" s="69">
        <f>(B37*B5*30)/365</f>
        <v>3813.842171</v>
      </c>
      <c r="E37" s="69">
        <f t="shared" si="1"/>
        <v>13686.15783</v>
      </c>
      <c r="F37" s="70">
        <f t="shared" si="2"/>
        <v>2095484.134</v>
      </c>
    </row>
    <row r="38" ht="22.5" customHeight="1">
      <c r="A38" s="68">
        <f t="shared" si="3"/>
        <v>23</v>
      </c>
      <c r="B38" s="69">
        <f t="shared" si="4"/>
        <v>2095484.134</v>
      </c>
      <c r="C38" s="69">
        <f>B10</f>
        <v>17500</v>
      </c>
      <c r="D38" s="69">
        <f>(B38*B5*30)/365</f>
        <v>3789.094598</v>
      </c>
      <c r="E38" s="69">
        <f t="shared" si="1"/>
        <v>13710.9054</v>
      </c>
      <c r="F38" s="70">
        <f t="shared" si="2"/>
        <v>2081773.228</v>
      </c>
    </row>
    <row r="39" ht="22.5" customHeight="1">
      <c r="A39" s="68">
        <f t="shared" si="3"/>
        <v>24</v>
      </c>
      <c r="B39" s="69">
        <f t="shared" si="4"/>
        <v>2081773.228</v>
      </c>
      <c r="C39" s="69">
        <f t="shared" ref="C39:C40" si="7">B10</f>
        <v>17500</v>
      </c>
      <c r="D39" s="69">
        <f t="shared" ref="D39:D40" si="8">(B39*B5*30)/365</f>
        <v>3764.302276</v>
      </c>
      <c r="E39" s="69">
        <f t="shared" si="1"/>
        <v>13735.69772</v>
      </c>
      <c r="F39" s="70">
        <f t="shared" si="2"/>
        <v>2068037.531</v>
      </c>
    </row>
    <row r="40" ht="22.5" customHeight="1">
      <c r="A40" s="68">
        <f t="shared" si="3"/>
        <v>25</v>
      </c>
      <c r="B40" s="69">
        <f t="shared" si="4"/>
        <v>2068037.531</v>
      </c>
      <c r="C40" s="69">
        <f t="shared" si="7"/>
        <v>17500</v>
      </c>
      <c r="D40" s="69">
        <f t="shared" si="8"/>
        <v>5949.149061</v>
      </c>
      <c r="E40" s="69">
        <f t="shared" si="1"/>
        <v>11550.85094</v>
      </c>
      <c r="F40" s="70">
        <f t="shared" si="2"/>
        <v>2056486.68</v>
      </c>
    </row>
    <row r="41" ht="22.5" customHeight="1">
      <c r="A41" s="68">
        <f t="shared" si="3"/>
        <v>26</v>
      </c>
      <c r="B41" s="69">
        <f t="shared" si="4"/>
        <v>2056486.68</v>
      </c>
      <c r="C41" s="69">
        <f>B11</f>
        <v>17500</v>
      </c>
      <c r="D41" s="69">
        <f>(B41*B6*30)/365</f>
        <v>5915.920586</v>
      </c>
      <c r="E41" s="69">
        <f t="shared" si="1"/>
        <v>11584.07941</v>
      </c>
      <c r="F41" s="70">
        <f t="shared" si="2"/>
        <v>2044902.6</v>
      </c>
    </row>
    <row r="42" ht="22.5" customHeight="1">
      <c r="A42" s="68">
        <f t="shared" si="3"/>
        <v>27</v>
      </c>
      <c r="B42" s="69">
        <f t="shared" si="4"/>
        <v>2044902.6</v>
      </c>
      <c r="C42" s="69">
        <f>B11</f>
        <v>17500</v>
      </c>
      <c r="D42" s="69">
        <f>(B42*B6*30)/365</f>
        <v>5882.596522</v>
      </c>
      <c r="E42" s="69">
        <f t="shared" si="1"/>
        <v>11617.40348</v>
      </c>
      <c r="F42" s="70">
        <f t="shared" si="2"/>
        <v>2033285.197</v>
      </c>
    </row>
    <row r="43" ht="22.5" customHeight="1">
      <c r="A43" s="68">
        <f t="shared" si="3"/>
        <v>28</v>
      </c>
      <c r="B43" s="69">
        <f t="shared" si="4"/>
        <v>2033285.197</v>
      </c>
      <c r="C43" s="69">
        <f>B11</f>
        <v>17500</v>
      </c>
      <c r="D43" s="69">
        <f>(B43*B6*30)/365</f>
        <v>5849.176594</v>
      </c>
      <c r="E43" s="69">
        <f t="shared" si="1"/>
        <v>11650.82341</v>
      </c>
      <c r="F43" s="70">
        <f t="shared" si="2"/>
        <v>2021634.374</v>
      </c>
    </row>
    <row r="44" ht="22.5" customHeight="1">
      <c r="A44" s="68">
        <f t="shared" si="3"/>
        <v>29</v>
      </c>
      <c r="B44" s="69">
        <f t="shared" si="4"/>
        <v>2021634.374</v>
      </c>
      <c r="C44" s="69">
        <f>B11</f>
        <v>17500</v>
      </c>
      <c r="D44" s="69">
        <f>(B44*B6*30)/365</f>
        <v>5815.660527</v>
      </c>
      <c r="E44" s="69">
        <f t="shared" si="1"/>
        <v>11684.33947</v>
      </c>
      <c r="F44" s="70">
        <f t="shared" si="2"/>
        <v>2009950.034</v>
      </c>
    </row>
    <row r="45" ht="22.5" customHeight="1">
      <c r="A45" s="68">
        <f t="shared" si="3"/>
        <v>30</v>
      </c>
      <c r="B45" s="69">
        <f t="shared" si="4"/>
        <v>2009950.034</v>
      </c>
      <c r="C45" s="69">
        <f>B11</f>
        <v>17500</v>
      </c>
      <c r="D45" s="69">
        <f>(B45*B6*30)/365</f>
        <v>5782.048043</v>
      </c>
      <c r="E45" s="69">
        <f t="shared" si="1"/>
        <v>11717.95196</v>
      </c>
      <c r="F45" s="70">
        <f t="shared" si="2"/>
        <v>1998232.082</v>
      </c>
    </row>
    <row r="46" ht="22.5" customHeight="1">
      <c r="A46" s="68">
        <f t="shared" si="3"/>
        <v>31</v>
      </c>
      <c r="B46" s="69">
        <f t="shared" si="4"/>
        <v>1998232.082</v>
      </c>
      <c r="C46" s="69">
        <f>B11</f>
        <v>17500</v>
      </c>
      <c r="D46" s="69">
        <f>(B46*B6*30)/365</f>
        <v>5748.338866</v>
      </c>
      <c r="E46" s="69">
        <f t="shared" si="1"/>
        <v>11751.66113</v>
      </c>
      <c r="F46" s="70">
        <f t="shared" si="2"/>
        <v>1986480.421</v>
      </c>
    </row>
    <row r="47" ht="22.5" customHeight="1">
      <c r="A47" s="68">
        <f t="shared" si="3"/>
        <v>32</v>
      </c>
      <c r="B47" s="69">
        <f t="shared" si="4"/>
        <v>1986480.421</v>
      </c>
      <c r="C47" s="69">
        <f>B11</f>
        <v>17500</v>
      </c>
      <c r="D47" s="69">
        <f>(B47*B6*30)/365</f>
        <v>5714.532718</v>
      </c>
      <c r="E47" s="69">
        <f t="shared" si="1"/>
        <v>11785.46728</v>
      </c>
      <c r="F47" s="70">
        <f t="shared" si="2"/>
        <v>1974694.954</v>
      </c>
    </row>
    <row r="48" ht="22.5" customHeight="1">
      <c r="A48" s="68">
        <f t="shared" si="3"/>
        <v>33</v>
      </c>
      <c r="B48" s="69">
        <f t="shared" si="4"/>
        <v>1974694.954</v>
      </c>
      <c r="C48" s="69">
        <f>B11</f>
        <v>17500</v>
      </c>
      <c r="D48" s="69">
        <f>(B48*B6*30)/365</f>
        <v>5680.629319</v>
      </c>
      <c r="E48" s="69">
        <f t="shared" si="1"/>
        <v>11819.37068</v>
      </c>
      <c r="F48" s="70">
        <f t="shared" si="2"/>
        <v>1962875.583</v>
      </c>
    </row>
    <row r="49" ht="22.5" customHeight="1">
      <c r="A49" s="68">
        <f t="shared" si="3"/>
        <v>34</v>
      </c>
      <c r="B49" s="69">
        <f t="shared" si="4"/>
        <v>1962875.583</v>
      </c>
      <c r="C49" s="69">
        <f>B11</f>
        <v>17500</v>
      </c>
      <c r="D49" s="69">
        <f>(B49*B6*30)/365</f>
        <v>5646.628389</v>
      </c>
      <c r="E49" s="69">
        <f t="shared" si="1"/>
        <v>11853.37161</v>
      </c>
      <c r="F49" s="70">
        <f t="shared" si="2"/>
        <v>1951022.211</v>
      </c>
    </row>
    <row r="50" ht="22.5" customHeight="1">
      <c r="A50" s="68">
        <f t="shared" si="3"/>
        <v>35</v>
      </c>
      <c r="B50" s="69">
        <f t="shared" si="4"/>
        <v>1951022.211</v>
      </c>
      <c r="C50" s="69">
        <f>B11</f>
        <v>17500</v>
      </c>
      <c r="D50" s="69">
        <f>(B50*B6*30)/365</f>
        <v>5612.529649</v>
      </c>
      <c r="E50" s="69">
        <f t="shared" si="1"/>
        <v>11887.47035</v>
      </c>
      <c r="F50" s="70">
        <f t="shared" si="2"/>
        <v>1939134.741</v>
      </c>
    </row>
    <row r="51" ht="22.5" customHeight="1">
      <c r="A51" s="68">
        <f t="shared" si="3"/>
        <v>36</v>
      </c>
      <c r="B51" s="69">
        <f t="shared" si="4"/>
        <v>1939134.741</v>
      </c>
      <c r="C51" s="69">
        <f>B11</f>
        <v>17500</v>
      </c>
      <c r="D51" s="69">
        <f>(B51*B6*30)/365</f>
        <v>5578.332817</v>
      </c>
      <c r="E51" s="69">
        <f t="shared" si="1"/>
        <v>11921.66718</v>
      </c>
      <c r="F51" s="70">
        <f t="shared" si="2"/>
        <v>1927213.074</v>
      </c>
    </row>
    <row r="52" ht="22.5" customHeight="1">
      <c r="A52" s="83"/>
      <c r="B52" s="84"/>
      <c r="C52" s="84"/>
      <c r="D52" s="85">
        <f t="shared" ref="D52:E52" si="9">SUM(D16:D51)</f>
        <v>157213.0738</v>
      </c>
      <c r="E52" s="86">
        <f t="shared" si="9"/>
        <v>472786.9262</v>
      </c>
      <c r="F52" s="84"/>
    </row>
    <row r="53" ht="22.5" customHeight="1">
      <c r="A53" s="83"/>
      <c r="B53" s="84"/>
      <c r="C53" s="84"/>
      <c r="D53" s="84"/>
      <c r="E53" s="84"/>
      <c r="F53" s="84"/>
    </row>
  </sheetData>
  <mergeCells count="1">
    <mergeCell ref="A1:B1"/>
  </mergeCells>
  <printOptions/>
  <pageMargins bottom="0.75" footer="0.0" header="0.0" left="0.7" right="0.7" top="0.75"/>
  <pageSetup orientation="portrait"/>
  <drawing r:id="rId1"/>
</worksheet>
</file>